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09.12.21\"/>
    </mc:Choice>
  </mc:AlternateContent>
  <xr:revisionPtr revIDLastSave="0" documentId="8_{39CFBB12-0DBB-44F5-BD05-F5D8EA9302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для печати" sheetId="1" r:id="rId1"/>
    <sheet name="Для отчета(исключ объекты)" sheetId="2" r:id="rId2"/>
  </sheets>
  <definedNames>
    <definedName name="_xlnm._FilterDatabase" localSheetId="0" hidden="1">'План для печати'!$A$4:$P$192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3" i="1" l="1"/>
  <c r="I193" i="1"/>
  <c r="G193" i="1"/>
  <c r="J58" i="1" l="1"/>
  <c r="I58" i="1"/>
  <c r="K123" i="1"/>
  <c r="G63" i="1"/>
  <c r="J63" i="1"/>
  <c r="I63" i="1"/>
  <c r="L42" i="1"/>
  <c r="G194" i="2" l="1"/>
  <c r="J194" i="2" s="1"/>
  <c r="M211" i="2"/>
  <c r="L211" i="2"/>
  <c r="K211" i="2"/>
  <c r="J210" i="2"/>
  <c r="I210" i="2"/>
  <c r="M209" i="2"/>
  <c r="L209" i="2"/>
  <c r="K209" i="2"/>
  <c r="J209" i="2"/>
  <c r="I209" i="2"/>
  <c r="J208" i="2"/>
  <c r="I208" i="2"/>
  <c r="M207" i="2"/>
  <c r="L207" i="2"/>
  <c r="K207" i="2"/>
  <c r="J207" i="2"/>
  <c r="I207" i="2"/>
  <c r="M205" i="2"/>
  <c r="L205" i="2"/>
  <c r="K205" i="2"/>
  <c r="J205" i="2"/>
  <c r="I205" i="2"/>
  <c r="J204" i="2"/>
  <c r="I204" i="2"/>
  <c r="M203" i="2"/>
  <c r="L203" i="2"/>
  <c r="K203" i="2"/>
  <c r="J203" i="2"/>
  <c r="G203" i="2"/>
  <c r="I203" i="2" s="1"/>
  <c r="J202" i="2"/>
  <c r="I202" i="2"/>
  <c r="M201" i="2"/>
  <c r="L201" i="2"/>
  <c r="K201" i="2"/>
  <c r="J201" i="2"/>
  <c r="I201" i="2"/>
  <c r="J200" i="2"/>
  <c r="I200" i="2"/>
  <c r="M199" i="2"/>
  <c r="L199" i="2"/>
  <c r="K199" i="2"/>
  <c r="J199" i="2"/>
  <c r="I199" i="2"/>
  <c r="G199" i="2"/>
  <c r="J198" i="2"/>
  <c r="I198" i="2"/>
  <c r="M197" i="2"/>
  <c r="M194" i="2" s="1"/>
  <c r="L197" i="2"/>
  <c r="K197" i="2"/>
  <c r="J197" i="2"/>
  <c r="I197" i="2"/>
  <c r="G197" i="2"/>
  <c r="M195" i="2"/>
  <c r="L195" i="2"/>
  <c r="K195" i="2"/>
  <c r="K194" i="2" s="1"/>
  <c r="J195" i="2"/>
  <c r="I195" i="2"/>
  <c r="L194" i="2"/>
  <c r="I194" i="2"/>
  <c r="M192" i="2"/>
  <c r="L192" i="2"/>
  <c r="K192" i="2"/>
  <c r="J192" i="2"/>
  <c r="I192" i="2"/>
  <c r="J191" i="2"/>
  <c r="I191" i="2"/>
  <c r="M190" i="2"/>
  <c r="L190" i="2"/>
  <c r="K190" i="2"/>
  <c r="J190" i="2"/>
  <c r="I190" i="2"/>
  <c r="J188" i="2"/>
  <c r="I188" i="2"/>
  <c r="M187" i="2"/>
  <c r="L187" i="2"/>
  <c r="K187" i="2"/>
  <c r="G187" i="2"/>
  <c r="J187" i="2" s="1"/>
  <c r="M185" i="2"/>
  <c r="L185" i="2"/>
  <c r="K185" i="2"/>
  <c r="J185" i="2"/>
  <c r="I185" i="2"/>
  <c r="G185" i="2"/>
  <c r="J184" i="2"/>
  <c r="I184" i="2"/>
  <c r="M183" i="2"/>
  <c r="L183" i="2"/>
  <c r="K183" i="2"/>
  <c r="J183" i="2"/>
  <c r="I183" i="2"/>
  <c r="G183" i="2"/>
  <c r="M181" i="2"/>
  <c r="L181" i="2"/>
  <c r="K181" i="2"/>
  <c r="J181" i="2"/>
  <c r="I181" i="2"/>
  <c r="G181" i="2"/>
  <c r="J180" i="2"/>
  <c r="J178" i="2" s="1"/>
  <c r="J63" i="2" s="1"/>
  <c r="I180" i="2"/>
  <c r="M178" i="2"/>
  <c r="L178" i="2"/>
  <c r="K178" i="2"/>
  <c r="K63" i="2" s="1"/>
  <c r="I178" i="2"/>
  <c r="G178" i="2"/>
  <c r="L168" i="2"/>
  <c r="N153" i="2"/>
  <c r="N152" i="2"/>
  <c r="O152" i="2" s="1"/>
  <c r="P152" i="2" s="1"/>
  <c r="N151" i="2"/>
  <c r="O151" i="2" s="1"/>
  <c r="P151" i="2" s="1"/>
  <c r="N150" i="2"/>
  <c r="O150" i="2" s="1"/>
  <c r="P150" i="2" s="1"/>
  <c r="O149" i="2"/>
  <c r="P149" i="2" s="1"/>
  <c r="N149" i="2"/>
  <c r="N148" i="2"/>
  <c r="O148" i="2" s="1"/>
  <c r="P148" i="2" s="1"/>
  <c r="N147" i="2"/>
  <c r="O147" i="2" s="1"/>
  <c r="P147" i="2" s="1"/>
  <c r="N146" i="2"/>
  <c r="O146" i="2" s="1"/>
  <c r="P146" i="2" s="1"/>
  <c r="M145" i="2"/>
  <c r="N145" i="2" s="1"/>
  <c r="O145" i="2" s="1"/>
  <c r="P145" i="2" s="1"/>
  <c r="O144" i="2"/>
  <c r="P144" i="2" s="1"/>
  <c r="N144" i="2"/>
  <c r="N143" i="2"/>
  <c r="O143" i="2" s="1"/>
  <c r="P143" i="2" s="1"/>
  <c r="K142" i="2"/>
  <c r="J142" i="2"/>
  <c r="I142" i="2"/>
  <c r="M141" i="2"/>
  <c r="M140" i="2" s="1"/>
  <c r="M139" i="2" s="1"/>
  <c r="M138" i="2" s="1"/>
  <c r="M137" i="2" s="1"/>
  <c r="M136" i="2" s="1"/>
  <c r="M134" i="2" s="1"/>
  <c r="M133" i="2" s="1"/>
  <c r="M132" i="2" s="1"/>
  <c r="M131" i="2" s="1"/>
  <c r="M129" i="2"/>
  <c r="M128" i="2"/>
  <c r="M127" i="2"/>
  <c r="M126" i="2" s="1"/>
  <c r="M125" i="2" s="1"/>
  <c r="M124" i="2" s="1"/>
  <c r="M123" i="2" s="1"/>
  <c r="M122" i="2" s="1"/>
  <c r="M121" i="2" s="1"/>
  <c r="M120" i="2" s="1"/>
  <c r="M119" i="2" s="1"/>
  <c r="M118" i="2" s="1"/>
  <c r="M117" i="2" s="1"/>
  <c r="M116" i="2" s="1"/>
  <c r="M115" i="2" s="1"/>
  <c r="M114" i="2" s="1"/>
  <c r="M113" i="2" s="1"/>
  <c r="M112" i="2" s="1"/>
  <c r="M111" i="2" s="1"/>
  <c r="M110" i="2" s="1"/>
  <c r="M109" i="2" s="1"/>
  <c r="M108" i="2" s="1"/>
  <c r="M107" i="2" s="1"/>
  <c r="M106" i="2" s="1"/>
  <c r="M105" i="2" s="1"/>
  <c r="M104" i="2" s="1"/>
  <c r="M103" i="2" s="1"/>
  <c r="M102" i="2" s="1"/>
  <c r="M101" i="2" s="1"/>
  <c r="M100" i="2" s="1"/>
  <c r="M99" i="2" s="1"/>
  <c r="M98" i="2" s="1"/>
  <c r="M97" i="2" s="1"/>
  <c r="M96" i="2" s="1"/>
  <c r="M95" i="2" s="1"/>
  <c r="M94" i="2" s="1"/>
  <c r="M93" i="2" s="1"/>
  <c r="M92" i="2" s="1"/>
  <c r="M91" i="2" s="1"/>
  <c r="M90" i="2" s="1"/>
  <c r="M89" i="2" s="1"/>
  <c r="M88" i="2" s="1"/>
  <c r="M87" i="2" s="1"/>
  <c r="M86" i="2" s="1"/>
  <c r="M85" i="2" s="1"/>
  <c r="M84" i="2" s="1"/>
  <c r="M83" i="2" s="1"/>
  <c r="M82" i="2" s="1"/>
  <c r="M81" i="2" s="1"/>
  <c r="M80" i="2" s="1"/>
  <c r="M79" i="2" s="1"/>
  <c r="M78" i="2" s="1"/>
  <c r="M77" i="2" s="1"/>
  <c r="M76" i="2" s="1"/>
  <c r="M75" i="2" s="1"/>
  <c r="M74" i="2" s="1"/>
  <c r="M73" i="2" s="1"/>
  <c r="M72" i="2" s="1"/>
  <c r="M71" i="2" s="1"/>
  <c r="M70" i="2" s="1"/>
  <c r="M69" i="2" s="1"/>
  <c r="M68" i="2" s="1"/>
  <c r="M67" i="2" s="1"/>
  <c r="M66" i="2" s="1"/>
  <c r="M65" i="2" s="1"/>
  <c r="M64" i="2" s="1"/>
  <c r="M63" i="2" s="1"/>
  <c r="L64" i="2"/>
  <c r="L63" i="2" s="1"/>
  <c r="K64" i="2"/>
  <c r="J64" i="2"/>
  <c r="I64" i="2"/>
  <c r="I63" i="2" s="1"/>
  <c r="G64" i="2"/>
  <c r="G63" i="2" s="1"/>
  <c r="J62" i="2"/>
  <c r="I62" i="2"/>
  <c r="M61" i="2"/>
  <c r="L61" i="2"/>
  <c r="K61" i="2"/>
  <c r="J61" i="2"/>
  <c r="G61" i="2"/>
  <c r="I61" i="2" s="1"/>
  <c r="M60" i="2"/>
  <c r="M42" i="2" s="1"/>
  <c r="J60" i="2"/>
  <c r="I60" i="2"/>
  <c r="J58" i="2"/>
  <c r="J42" i="2" s="1"/>
  <c r="J18" i="2" s="1"/>
  <c r="I58" i="2"/>
  <c r="I42" i="2" s="1"/>
  <c r="I18" i="2" s="1"/>
  <c r="K49" i="2"/>
  <c r="K44" i="2"/>
  <c r="L42" i="2"/>
  <c r="K42" i="2"/>
  <c r="G42" i="2"/>
  <c r="I37" i="2"/>
  <c r="I21" i="2" s="1"/>
  <c r="I36" i="2"/>
  <c r="I34" i="2"/>
  <c r="I32" i="2"/>
  <c r="K30" i="2"/>
  <c r="K29" i="2"/>
  <c r="K27" i="2"/>
  <c r="K21" i="2" s="1"/>
  <c r="K18" i="2" s="1"/>
  <c r="M21" i="2"/>
  <c r="L21" i="2"/>
  <c r="L18" i="2" s="1"/>
  <c r="J21" i="2"/>
  <c r="G21" i="2"/>
  <c r="K20" i="2"/>
  <c r="J20" i="2"/>
  <c r="I20" i="2"/>
  <c r="M19" i="2"/>
  <c r="M18" i="2" s="1"/>
  <c r="L19" i="2"/>
  <c r="K19" i="2"/>
  <c r="J19" i="2"/>
  <c r="I19" i="2"/>
  <c r="G19" i="2"/>
  <c r="G18" i="2"/>
  <c r="J17" i="2"/>
  <c r="I17" i="2"/>
  <c r="M10" i="2"/>
  <c r="L10" i="2"/>
  <c r="L9" i="2" s="1"/>
  <c r="O7" i="2" s="1"/>
  <c r="K10" i="2"/>
  <c r="K9" i="2" s="1"/>
  <c r="J10" i="2"/>
  <c r="I10" i="2"/>
  <c r="G10" i="2"/>
  <c r="M9" i="2"/>
  <c r="I9" i="2"/>
  <c r="G9" i="2"/>
  <c r="L193" i="1"/>
  <c r="M193" i="1"/>
  <c r="K193" i="1"/>
  <c r="G181" i="1"/>
  <c r="P7" i="2" l="1"/>
  <c r="N7" i="2"/>
  <c r="I187" i="2"/>
  <c r="M21" i="1"/>
  <c r="L10" i="1" l="1"/>
  <c r="K63" i="1" l="1"/>
  <c r="M112" i="1" l="1"/>
  <c r="I20" i="1" l="1"/>
  <c r="K49" i="1" l="1"/>
  <c r="K30" i="1"/>
  <c r="K29" i="1"/>
  <c r="K20" i="1"/>
  <c r="M128" i="1"/>
  <c r="L150" i="1" l="1"/>
  <c r="L63" i="1" s="1"/>
  <c r="M124" i="1" l="1"/>
  <c r="M123" i="1" s="1"/>
  <c r="M122" i="1" s="1"/>
  <c r="M121" i="1" s="1"/>
  <c r="M120" i="1" s="1"/>
  <c r="M119" i="1" s="1"/>
  <c r="M117" i="1" s="1"/>
  <c r="M116" i="1" s="1"/>
  <c r="M115" i="1" s="1"/>
  <c r="M114" i="1" s="1"/>
  <c r="M111" i="1" s="1"/>
  <c r="M110" i="1" s="1"/>
  <c r="J21" i="1"/>
  <c r="J187" i="1" l="1"/>
  <c r="I187" i="1"/>
  <c r="J177" i="1"/>
  <c r="I177" i="1"/>
  <c r="J174" i="1"/>
  <c r="I174" i="1"/>
  <c r="J170" i="1"/>
  <c r="I170" i="1"/>
  <c r="J167" i="1"/>
  <c r="I167" i="1"/>
  <c r="I32" i="1"/>
  <c r="I34" i="1"/>
  <c r="I36" i="1"/>
  <c r="I37" i="1"/>
  <c r="J163" i="1"/>
  <c r="I163" i="1"/>
  <c r="M63" i="1" l="1"/>
  <c r="I21" i="1"/>
  <c r="M10" i="1" l="1"/>
  <c r="J10" i="1"/>
  <c r="I10" i="1"/>
  <c r="I9" i="1" s="1"/>
  <c r="G42" i="1" l="1"/>
  <c r="G21" i="1"/>
  <c r="G10" i="1" l="1"/>
  <c r="J182" i="1" l="1"/>
  <c r="I182" i="1"/>
  <c r="J184" i="1"/>
  <c r="I184" i="1"/>
  <c r="J183" i="1"/>
  <c r="I183" i="1"/>
  <c r="J186" i="1"/>
  <c r="I186" i="1"/>
  <c r="J190" i="1"/>
  <c r="I190" i="1"/>
  <c r="J189" i="1"/>
  <c r="I189" i="1"/>
  <c r="I192" i="1"/>
  <c r="J192" i="1"/>
  <c r="J191" i="1"/>
  <c r="I191" i="1"/>
  <c r="L191" i="1"/>
  <c r="M191" i="1"/>
  <c r="K191" i="1"/>
  <c r="L189" i="1"/>
  <c r="M189" i="1"/>
  <c r="K189" i="1"/>
  <c r="L187" i="1"/>
  <c r="M187" i="1"/>
  <c r="K187" i="1"/>
  <c r="L185" i="1"/>
  <c r="M185" i="1"/>
  <c r="K185" i="1"/>
  <c r="G185" i="1"/>
  <c r="I185" i="1" s="1"/>
  <c r="L183" i="1"/>
  <c r="M183" i="1"/>
  <c r="K183" i="1"/>
  <c r="L181" i="1"/>
  <c r="M181" i="1"/>
  <c r="K181" i="1"/>
  <c r="I181" i="1"/>
  <c r="I180" i="1"/>
  <c r="J180" i="1"/>
  <c r="L179" i="1"/>
  <c r="M179" i="1"/>
  <c r="K179" i="1"/>
  <c r="L177" i="1"/>
  <c r="M177" i="1"/>
  <c r="K177" i="1"/>
  <c r="G179" i="1"/>
  <c r="G176" i="1" s="1"/>
  <c r="L174" i="1"/>
  <c r="M174" i="1"/>
  <c r="K174" i="1"/>
  <c r="L172" i="1"/>
  <c r="M172" i="1"/>
  <c r="K172" i="1"/>
  <c r="I173" i="1"/>
  <c r="J173" i="1"/>
  <c r="J172" i="1"/>
  <c r="I172" i="1"/>
  <c r="L169" i="1"/>
  <c r="M169" i="1"/>
  <c r="K169" i="1"/>
  <c r="G169" i="1"/>
  <c r="J169" i="1" s="1"/>
  <c r="L167" i="1"/>
  <c r="M167" i="1"/>
  <c r="K167" i="1"/>
  <c r="G167" i="1"/>
  <c r="L165" i="1"/>
  <c r="M165" i="1"/>
  <c r="K165" i="1"/>
  <c r="I166" i="1"/>
  <c r="J166" i="1"/>
  <c r="G165" i="1"/>
  <c r="I165" i="1" s="1"/>
  <c r="L163" i="1"/>
  <c r="M163" i="1"/>
  <c r="K163" i="1"/>
  <c r="G163" i="1"/>
  <c r="I162" i="1"/>
  <c r="I160" i="1" s="1"/>
  <c r="I62" i="1" s="1"/>
  <c r="J162" i="1"/>
  <c r="J160" i="1" s="1"/>
  <c r="J62" i="1" s="1"/>
  <c r="M160" i="1"/>
  <c r="L160" i="1"/>
  <c r="K160" i="1"/>
  <c r="G160" i="1"/>
  <c r="G62" i="1" s="1"/>
  <c r="J125" i="1"/>
  <c r="I125" i="1"/>
  <c r="K44" i="1"/>
  <c r="K42" i="1" s="1"/>
  <c r="M60" i="1"/>
  <c r="M59" i="1" s="1"/>
  <c r="M42" i="1" s="1"/>
  <c r="L60" i="1"/>
  <c r="K60" i="1"/>
  <c r="I61" i="1"/>
  <c r="J61" i="1"/>
  <c r="G60" i="1"/>
  <c r="J60" i="1" s="1"/>
  <c r="I57" i="1"/>
  <c r="I42" i="1" s="1"/>
  <c r="J57" i="1"/>
  <c r="J42" i="1" s="1"/>
  <c r="I59" i="1"/>
  <c r="J59" i="1"/>
  <c r="G18" i="1"/>
  <c r="L21" i="1"/>
  <c r="K176" i="1" l="1"/>
  <c r="M62" i="1"/>
  <c r="L62" i="1"/>
  <c r="J18" i="1"/>
  <c r="I18" i="1"/>
  <c r="K62" i="1"/>
  <c r="J181" i="1"/>
  <c r="I169" i="1"/>
  <c r="J185" i="1"/>
  <c r="J165" i="1"/>
  <c r="M176" i="1"/>
  <c r="I60" i="1"/>
  <c r="J179" i="1"/>
  <c r="L176" i="1"/>
  <c r="I179" i="1"/>
  <c r="K27" i="1" l="1"/>
  <c r="L19" i="1"/>
  <c r="L18" i="1" s="1"/>
  <c r="M19" i="1"/>
  <c r="M18" i="1" s="1"/>
  <c r="G19" i="1"/>
  <c r="I19" i="1"/>
  <c r="J20" i="1"/>
  <c r="J19" i="1" s="1"/>
  <c r="K19" i="1"/>
  <c r="L9" i="1"/>
  <c r="M9" i="1"/>
  <c r="K10" i="1"/>
  <c r="K9" i="1" s="1"/>
  <c r="I17" i="1"/>
  <c r="J17" i="1"/>
  <c r="K21" i="1" l="1"/>
  <c r="G9" i="1"/>
  <c r="K18" i="1" l="1"/>
  <c r="I176" i="1"/>
  <c r="J176" i="1"/>
</calcChain>
</file>

<file path=xl/sharedStrings.xml><?xml version="1.0" encoding="utf-8"?>
<sst xmlns="http://schemas.openxmlformats.org/spreadsheetml/2006/main" count="2867" uniqueCount="338">
  <si>
    <t>Код основ-ного меро-приятия</t>
  </si>
  <si>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</si>
  <si>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</si>
  <si>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</si>
  <si>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мероприятия</t>
  </si>
  <si>
    <t>Сума финансового обеспечения по годам реализации, тыс. руб.</t>
  </si>
  <si>
    <t>Ед. изм.</t>
  </si>
  <si>
    <t>Плановое значение</t>
  </si>
  <si>
    <t>Срок реали-зации</t>
  </si>
  <si>
    <t>х</t>
  </si>
  <si>
    <t>×</t>
  </si>
  <si>
    <t>План реализации</t>
  </si>
  <si>
    <t>муниципальной программы «Развитие дорожно-транспортного комплекса городского округа "Город Калининград"» на 2021 год и плановый период 2022 - 2023гг.</t>
  </si>
  <si>
    <t>2021 год</t>
  </si>
  <si>
    <t>2022 год</t>
  </si>
  <si>
    <t>2023 год</t>
  </si>
  <si>
    <t>01</t>
  </si>
  <si>
    <t>Региональный проект "Безопасные и качественные дороги Калининградской области"</t>
  </si>
  <si>
    <t>Протяженность отремонтированных улиц и дорог</t>
  </si>
  <si>
    <t>км</t>
  </si>
  <si>
    <t>Август 2022</t>
  </si>
  <si>
    <t>Капитальный ремонт (ремонт) автомобильных дорог общего пользования местного значения (в том числе проектирование)</t>
  </si>
  <si>
    <t>Наименование показателя</t>
  </si>
  <si>
    <t>40101</t>
  </si>
  <si>
    <t>МКУ "ГДСР"</t>
  </si>
  <si>
    <t>Капитальный ремонт ул.Транспортная в г.Калининраде</t>
  </si>
  <si>
    <t>Капитальный ремонт ул.Судостроительная в г.Калининграде</t>
  </si>
  <si>
    <t>Капитальный ремонт ул.П.Морозова в г.Калининграде</t>
  </si>
  <si>
    <t>Капитальный ремонт ул.Автомобильная в г.Калининграде</t>
  </si>
  <si>
    <t>Ремонт ул.В. Гюго и ул.Маршала Баграмяна в г.Калининграде</t>
  </si>
  <si>
    <t>Ремонт ул. Лесная в г. Калининграде</t>
  </si>
  <si>
    <t>Мероприятия по обеспечению безопасности дорожного движения в г. Калининграде</t>
  </si>
  <si>
    <t>Количество объектов</t>
  </si>
  <si>
    <t>единиц</t>
  </si>
  <si>
    <t>02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</si>
  <si>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</si>
  <si>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Протяженность построенных и реконструированных улиц и дорог</t>
  </si>
  <si>
    <t>км.</t>
  </si>
  <si>
    <t>Приобретение специализированных информационных услуг</t>
  </si>
  <si>
    <t>Комплект документов</t>
  </si>
  <si>
    <t xml:space="preserve">Лабораторно-аналитические работы по отбору и анализу качества природных вод </t>
  </si>
  <si>
    <t>И1000</t>
  </si>
  <si>
    <t>Капитальные вложения в объекты муниципальной собственности в целях  разработки проектной и рабочей документации</t>
  </si>
  <si>
    <t>Комплект проектной документации</t>
  </si>
  <si>
    <t>Корректировка проектной и рабочей документации по объекту «Реконструкция Советского проспекта от ул. Марш. Борзова до ул. Габайдулина в г.Калининграде»</t>
  </si>
  <si>
    <t>Разработка проектной и рабочей документации по объекту «Реконструкция ул. Аллея Смелых в г. Калининграде, Калининградская область»</t>
  </si>
  <si>
    <t>Разработка проектной и рабочей документации по объекту «Строительство улично-дорожной сети в Восточном жилом районе г. Калининграда»</t>
  </si>
  <si>
    <t>Разработка проектной и рабочей документации по объекту  «Строительство ул.Закатной и участка ул. Арсенальной от ул. Закатной до ул. Краснокаменной в г.Калининграде»</t>
  </si>
  <si>
    <t>Разработка проектной и рабочей документации по объекту в «Строительство ул. Героя России Мариенко г. Калининграде»</t>
  </si>
  <si>
    <t>Разработка проектной и рабочей документации по объекту   «Строительство ул. Горчакова (от ул.Ген.Челнокова до ул.Согласия) в г. Калининграде»</t>
  </si>
  <si>
    <t>Разработка проектной и рабочей документации по объекту "Строительство ул.Ген.Лучинского в г.Калининграде</t>
  </si>
  <si>
    <t>Реконструкция ул. Карташева в г. Калининграде</t>
  </si>
  <si>
    <t>Реконструкция ул. Катина в г. Калининграде</t>
  </si>
  <si>
    <t>Разработка проектной и рабочей документации по объекту "Реконструкция ул.Рассветной в г.Калининграде"</t>
  </si>
  <si>
    <t>Строительство ул. Денисова в г. Калининграде</t>
  </si>
  <si>
    <t>Строительство ул. Суздальская и реконструкция участка ул. Стрелецкая в г. Калининграде (1 этап)</t>
  </si>
  <si>
    <t>Реконструкция ул.Б. Окружная 3-я в г. Калининграде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</si>
  <si>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</si>
  <si>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Строительство ул. Благовещенской в г. Калининграде</t>
  </si>
  <si>
    <t>Реконструкция перекрестка ул. Ген. Челнокова - ул. Украинская в г. Калининграде</t>
  </si>
  <si>
    <t>Реконструкция Советского проспекта от ул. Марш. Борзова до ул. Габайдулина в г. Калининграде</t>
  </si>
  <si>
    <t>Реконструкция ул. Марш. Борзова от ул. Красная до ул. Ломоносова в г. Калининграде</t>
  </si>
  <si>
    <t>КГХиС</t>
  </si>
  <si>
    <t>Исполнительный лист</t>
  </si>
  <si>
    <t>1</t>
  </si>
  <si>
    <t>И2000</t>
  </si>
  <si>
    <t>Капитальные вложения в объекты муниципальной собственности в целях строительства и реконструкции</t>
  </si>
  <si>
    <t>Реконструкция ул. Рассветной  в г.Калининграде (1 этап)</t>
  </si>
  <si>
    <t>Реконструкция ул. Карташева  в г. Калининграде</t>
  </si>
  <si>
    <t xml:space="preserve">Строительство улицы Генерала Лучинского  в  г.Калининграде </t>
  </si>
  <si>
    <t>Реконструкция ул. Катина в г.Калининграде</t>
  </si>
  <si>
    <t>Реконструкция ул. Ю. Гагарина от ул. Орудийной до границ городского округа "Город Калининград" в г. Калининграде, Калининградская область</t>
  </si>
  <si>
    <t>Строительство улично-дорожной сети в Восточном жилом районе г. Калининграде</t>
  </si>
  <si>
    <t>Реконструкция ул. Аллея Смелых в г. Калининграде"</t>
  </si>
  <si>
    <t>Реконструкция Советсткого проспекта  от ул. Марш. Борзова до ул. Габайдулина в г. Калининграде</t>
  </si>
  <si>
    <t>Строительство улично-дорожной сети в Северном жилом районе г. Калининграда (5 этап)</t>
  </si>
  <si>
    <t>Строительство ул. Суздальская и реконструкция участка ул. Стрелецкая в г. Калининграде (1этап)</t>
  </si>
  <si>
    <t>Реконструкция разводного моста через реку Преголь на участке Калининград-Советск Калининградской железной дороги. Этап 2. Автодорожный мост и подходы к нему</t>
  </si>
  <si>
    <t>Реконструкция разводного моста через реку Преголь на участке Калининград-Советск Калининградской железной дороги.Этап 2.Автодорожный мост и подходы к нему</t>
  </si>
  <si>
    <t>Мероприятия в целях распоряжения и управления земельными участками, расположенными на территории городского округа</t>
  </si>
  <si>
    <t>КМИиЗР</t>
  </si>
  <si>
    <t>Изъятие объектов недвижимого имущества</t>
  </si>
  <si>
    <t>03</t>
  </si>
  <si>
    <t xml:space="preserve">Осуществление дорожной деятельности в отношении автомобильных дорог местного значения </t>
  </si>
  <si>
    <t>Разработка проектной документации по объекту: «Капитальный ремонт ул. Сызранской в г. Калининграде»</t>
  </si>
  <si>
    <t>Проверка достоверности сметной стоимости объектов улично-дорожной сети; проверка сметной документации по объектам БКД</t>
  </si>
  <si>
    <t>Разработка проектной документации по объекту "Капитальный ремонт путепровода по ул. Киевская (Садовая) через железнодорожные пути в г. Калининграде</t>
  </si>
  <si>
    <t>Работы по разработке проектной документации по объекту: «Капитальный ремонт путепровода по ул. Парковая аллея через железнодорожные пути (на км 8+175 Калининград-Советск) в г. Калининграде»</t>
  </si>
  <si>
    <t>Экспертиза проектной документации по капитальному ремонту мостов</t>
  </si>
  <si>
    <t xml:space="preserve">Капитальный ремонт ул. Ген. Раевского в г. Калининграде </t>
  </si>
  <si>
    <t xml:space="preserve">Капитальный ремонт ул. Колхозная в г. Калининграде </t>
  </si>
  <si>
    <t>Капитальный ремонт дороги по ул. Ген. Соммера (от ул. Рокоссовского до ул. Пролетарская), дороги по ул. Рокоссовского (от ул. Ген. Соммера до ул. Проф. Севастьянова) в г. Калининграде</t>
  </si>
  <si>
    <t>Капитальный ремонт улиц Запорожской и Днепропетровской в г. Калининграде</t>
  </si>
  <si>
    <t>Выполнение работ по инженерно-геодезическим изысканиям по объекту: Обустройство разворотной площадки для общественного транспорта по ул. Казачья в г. Калининграде</t>
  </si>
  <si>
    <t>Выполнение работ по инженерно-геодезическим изысканиям по объекту: Обустройство парковочных мест в районе строящегося д/сада по ул. Новгородской в г. Калининграде</t>
  </si>
  <si>
    <t>Выполнение работ по инженерно-геодезическим изысканиям по ул. Ген. Челнокова от автобусной остановки до а/д Северный обход в г. Калининграда</t>
  </si>
  <si>
    <t>Выполнение работ по инженерно-геодезическим изысканиям по ул.Ген.Соммера (от ул.Рокоссовского до ул.Пролетарская) в г. Калининграде</t>
  </si>
  <si>
    <t>Выполнение работ по инженерно-геодезическим изысканиям по ул. Рокоссовского (от ул. Генерала Соммера до ул. Проф. Севастьянова) в г. Калининграде</t>
  </si>
  <si>
    <t>Проверка сметной документации по объектам:" Ремонт дороги и парковки к объекту рекреации (мкр.Прибрежный)</t>
  </si>
  <si>
    <t>Разработка проектной документации по объекту "Ремонт моста "Мост с рельефами на парапетах" на ул. Брамса в г. Калининграде,  в т.ч. проверка стоимости в ГАО КО "ЦПЭиЦС"</t>
  </si>
  <si>
    <t xml:space="preserve">Разработка проектно-сметной документации по объекту «Капитальный ремонт ул. Аллея Смелых –1 этап) включая инженерные изыскания, обследования и экспертизу </t>
  </si>
  <si>
    <t>Экспертиза проектно-сметной документации по объекту « Капитальный ремонт ул. О. Кошевого в Калининграде».</t>
  </si>
  <si>
    <t>Проверка сметной документации по объекту "Капитальный ремонт ул.Брамса"</t>
  </si>
  <si>
    <t xml:space="preserve">Комплексные инженерно-геодезические изыскания на застроенной территории при создании инженерно-топографических планов М-БА 1:500+ Подеревная сьемка + сбор сведений + технический отчет + электронный вид по адресу: ул. Косм. Леонова     </t>
  </si>
  <si>
    <t>Ремонт проезда от ул. Ст. Дадаева вдоль д.16-18 по ул. Партизана Железняка</t>
  </si>
  <si>
    <t>Ремонт  проезда к дому № 101 по ул. Гагарина, ремонт проезда вдоль дома № 28-44 по ул. Фрунзе в г. Калининграде, обустройство пешеходных дорожек и парковки в районе школы по ул. Артиллерийская в г. Калининграде</t>
  </si>
  <si>
    <t>Ремонт тротуара на ул. Киевская (нечетная сторона от дома № 121 до ул. Камская) в г. Калининграде</t>
  </si>
  <si>
    <t>Ремонт тротуара на ул. Алданская, 22 в г. Калининграде</t>
  </si>
  <si>
    <t>Обустройство пешеходной дорожки по ул. Каштановая аллея, 167-173 в г. Калининграде</t>
  </si>
  <si>
    <t>Устройство разворотной площадки по ул. Казачьей в г. Калининграде</t>
  </si>
  <si>
    <t>Ремонт тротуара  по пр. Мира от д. 93 до ул. Энгельса с устройством заездного кармана в г. Калининграде</t>
  </si>
  <si>
    <t>Ремонт тротуара на ул. Черняховского (нечетная сторона) с устройством велодорожки от проезда Озерного до музея "Янтаря" в г. Калининграде</t>
  </si>
  <si>
    <t>Ремонт тротуара на Московском пр. (в районе 1 эстакады) в г. Калининграде</t>
  </si>
  <si>
    <t>Обустройство парковочных мест в районе строящегося д/сада по ул. Новгородской в г. Калининграде</t>
  </si>
  <si>
    <t>Обустройство тротуара по ул.Лукашова от пер.Лукашова до ул. Лейт. Калинина</t>
  </si>
  <si>
    <t xml:space="preserve">Обустройство тротуара по ул. Лейт.Калинина от ул.Лукашова до ул. Габайдулина  </t>
  </si>
  <si>
    <t>Обследование первого эстакадного моста по Ленинскому проспекту</t>
  </si>
  <si>
    <t>Ремонт тротуара по ул. Елизаветинская с обустройством велосипедной дорожки и заездных карманов в г. Калининграде</t>
  </si>
  <si>
    <t>Ремонт тротуаров по ул. Калязинская</t>
  </si>
  <si>
    <t>Ремонт ул. Тенистая аллея от ул. Менделеева до дома50в  в   г. Калининграде</t>
  </si>
  <si>
    <t>Ремонт парковки, тротуара и прилегающей территории по пр. Московский, 95 в г. Калининграде</t>
  </si>
  <si>
    <t xml:space="preserve">Ремонт гидравлического и механического оборудования пролетных строений моста «Юбилейный» </t>
  </si>
  <si>
    <t xml:space="preserve">Ремонт электромеханического оборудования пролетных строений моста «Юбилейный» </t>
  </si>
  <si>
    <t>Ремонт территорий, прилегающих к объекту "Капитальный ремонт ул.Павлика Морозова"</t>
  </si>
  <si>
    <t>Ремонт проезжей части по ул.Калязинская на участке от ул. Генерал- лейтенанта Озерова до дома № 9 по ул. Калязинская в г. Калининграде</t>
  </si>
  <si>
    <t>Ремонт проезда между домами №1 и № 12 по Московскому проспекту</t>
  </si>
  <si>
    <t>Ремонт проезжей части и тротура ул. Зоологическая в г. Калининграде</t>
  </si>
  <si>
    <t>Ремонт проезжей части и тротура ул. Тульская в г. Калининграде</t>
  </si>
  <si>
    <t>Ремонт проезжей части и тротура ул. Свободная  в г. Калининграде</t>
  </si>
  <si>
    <t>Ремонт проезжей части  ул. Гостиная в г. Калининграде</t>
  </si>
  <si>
    <t xml:space="preserve">Ремонт проезжей части ул. Туп. Тихорецкий (подъезд к промышленной зоне) в г. Калининграде </t>
  </si>
  <si>
    <t>Ремонт проезжей части и тротура ул. Беломорская в г. Калининграде</t>
  </si>
  <si>
    <t>Ремонт ул. Щорса от ул. Красная до ул. Комсомольская в г. Калининграде</t>
  </si>
  <si>
    <t>Ремонт проезжей части по ул. Чайковского, на участке от ул. Брамса до ул. Зоологическая  в г. Калининграде</t>
  </si>
  <si>
    <t xml:space="preserve">Ремонт тротуара ул.Осипенко </t>
  </si>
  <si>
    <t xml:space="preserve">Работы по ремонту ул. Ялтинская от ул. Марш. Покрышкина до ул. Бакинская и ремонту тротуара по ул. Бакинская от ул. Ялтинская до ул. Баженова в г. Калининграде. </t>
  </si>
  <si>
    <t xml:space="preserve">Работы по обустройству тротуара к остановке от ул. О. Кошевого, 35, вдоль заправки "Балтнефть"  </t>
  </si>
  <si>
    <t xml:space="preserve">Работы по обустройству пешеходной дороги, соединяющей ул. Беговую с ул. Марш. Новикова в г. Калининграде </t>
  </si>
  <si>
    <t>Ремонт тротуара по ул.М.Новикова (нечетная сторона от дома № 7 до дома №19)</t>
  </si>
  <si>
    <t>Разработка проектно-сметной документации на капитальный ремонт ул. Ломоносова и пер. Ломоносова</t>
  </si>
  <si>
    <t>Разработка проекта организации дорожного движения по объекту: "Производство работ по капитальному ремонт ул. Судостроительная, ул. П. Морозова, ул. Транспортная в г. Калининграде"</t>
  </si>
  <si>
    <t>Разработка документации по безопасности дорожного движения,обустройство дороги на объектах: перекресток ул. Габайдулина - ул. Докука - ул. Беланова; перекресток Восточная эстакада - ул. Свердлова; перекресток Балтийское шоссе - ул. Спасателей; перекресток ул. Н. Карамзина - ул. О. Кошевого в г. Калининграде"</t>
  </si>
  <si>
    <t>Диагностика и паспортизация искусственных сооружений в пределах границ городского округа "Город Калининград"</t>
  </si>
  <si>
    <t>Разработка проектной документации по объекту "Капитальный ремонт ул.Тенистая аллея от дома №50 В до ул. Б.Окружная в г.Калининграде, в т.ч.  проект и экспертиза</t>
  </si>
  <si>
    <t>Выполнение работ по корректировке и разработке раздела проектной документации раздела по объекту: «Капитальный ремонт подходов к путепроводу по ул. Суворова в г. Калининграде»</t>
  </si>
  <si>
    <t>Выдача ТУ и подготовка межевых планов</t>
  </si>
  <si>
    <t>Диагностика дорог (объекты БКАДа)</t>
  </si>
  <si>
    <t>Лабораторное сопровождение входного, операционного, приемочного контроля строительно-монтажных работ</t>
  </si>
  <si>
    <t>Изготовление исполнительных геодезических съемок, кадастровые работы по изготовлению технических планов</t>
  </si>
  <si>
    <t xml:space="preserve"> Возмещение расходов по исполнительному листу</t>
  </si>
  <si>
    <t>Нераспределенный лимит</t>
  </si>
  <si>
    <t>Комплект  документации</t>
  </si>
  <si>
    <t>ед</t>
  </si>
  <si>
    <t>Количество экспертиз</t>
  </si>
  <si>
    <t>Количество изысканий</t>
  </si>
  <si>
    <t>Протяженность отремонтированных тротуаров</t>
  </si>
  <si>
    <t>Протяженность пешеходных дорожек</t>
  </si>
  <si>
    <t>Площадь парковочных мест</t>
  </si>
  <si>
    <t>кв.м</t>
  </si>
  <si>
    <t>Протяженность тротуаров</t>
  </si>
  <si>
    <t>Протяженность обследованного участка моста</t>
  </si>
  <si>
    <t>комплекс работ</t>
  </si>
  <si>
    <t>Комплект паспортов</t>
  </si>
  <si>
    <t>Количество дорог</t>
  </si>
  <si>
    <t xml:space="preserve">Количество испытаний </t>
  </si>
  <si>
    <t>Количество исполнительных листов</t>
  </si>
  <si>
    <t>40201</t>
  </si>
  <si>
    <t>Текущий ремонт и содержание автомобильных дорог общего пользования</t>
  </si>
  <si>
    <t>Протяженность дорог</t>
  </si>
  <si>
    <t>Приведение в транспортно- эксплуатационное состояние объектов улично-дорожной сети</t>
  </si>
  <si>
    <t>Текущее содержание улично-дорожной сети в части уплаты имущественных и земельных налогов</t>
  </si>
  <si>
    <t>Установка, модернизация и ремонт технических средств организации дорожного движения</t>
  </si>
  <si>
    <t>Количество улиц</t>
  </si>
  <si>
    <t>40305</t>
  </si>
  <si>
    <t>Расходы на приобретение прочего муниципального имущества</t>
  </si>
  <si>
    <t>Количество  остановочных павильонов</t>
  </si>
  <si>
    <t>Приобретение, установка и модернизация остановочных павильонов</t>
  </si>
  <si>
    <t>60114</t>
  </si>
  <si>
    <t>Субсидия на финансовое обеспечение затрат на проведение работ, связанных с восстановлением трамвайных путей, находящихся в муниципальной собственности</t>
  </si>
  <si>
    <t>Протяженность отремонтированных дорог</t>
  </si>
  <si>
    <t>КРДТИ</t>
  </si>
  <si>
    <t>Восстановление трамвайных путей</t>
  </si>
  <si>
    <t>40306</t>
  </si>
  <si>
    <t>Финансовая аренда (лизинг) транспортных средств и спецтехники</t>
  </si>
  <si>
    <t>Количество техники</t>
  </si>
  <si>
    <t>Количество  техники</t>
  </si>
  <si>
    <t>Содержание специализированной техники в части уплаты транспортного налога</t>
  </si>
  <si>
    <t>У1001</t>
  </si>
  <si>
    <t>У2300</t>
  </si>
  <si>
    <t>Уборка объектов улично-дорожной сети</t>
  </si>
  <si>
    <t>Площадь объектов улично-дорожной сети</t>
  </si>
  <si>
    <t>кв. м</t>
  </si>
  <si>
    <t>Уборка улично-дорожной сети, мостов и остановочных пунктов</t>
  </si>
  <si>
    <t xml:space="preserve">Субсидии в целях приобретения нефинансовых активов        </t>
  </si>
  <si>
    <t>Приобретение автовышки и измельчителя пней</t>
  </si>
  <si>
    <t>04</t>
  </si>
  <si>
    <t>Организация транспортного обслуживания населения в границах городского округа</t>
  </si>
  <si>
    <t>Объем работ по маршрутам</t>
  </si>
  <si>
    <t>тыс.км</t>
  </si>
  <si>
    <t>60109</t>
  </si>
  <si>
    <t>60116</t>
  </si>
  <si>
    <t>Финансовая аренда (лизинг) низкопольных автобусов</t>
  </si>
  <si>
    <t>Работы, связанные с осуществлением регулярных перевозок пассажиров и багажа  наземным  электрическим транспортом по регулируемым тарифам</t>
  </si>
  <si>
    <t>МКУ "ЦОДИПП"</t>
  </si>
  <si>
    <t>Перевозка пассажиров  и багажа наземным электрическим транспортом по регулируемым тарифам</t>
  </si>
  <si>
    <t>Количество автобусов</t>
  </si>
  <si>
    <t>Работы, связанные с осуществлением регулярных перевозок пассажиров и багажа  наземным автомобильным  транспортом по регулируемым тарифам</t>
  </si>
  <si>
    <t>Регулярные перевозки пассажиров и багажа наземным автомобильным транспортом по регулируемым тарифам</t>
  </si>
  <si>
    <t>Обеспечение функционирования автоматизированной системы проезда</t>
  </si>
  <si>
    <t xml:space="preserve">Количество функционирующих систем </t>
  </si>
  <si>
    <t xml:space="preserve">Обеспечение функционирования автоматической системы проезда </t>
  </si>
  <si>
    <t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</t>
  </si>
  <si>
    <t>Количество граждан, получателей льготы</t>
  </si>
  <si>
    <t>человек</t>
  </si>
  <si>
    <t xml:space="preserve"> Перевозка граждан отдельных категорий в городском округе "Город Калининград", в т.ч.:  федеральных и региональных льготников;  пенсионеров по старости, не имеющих льгот по федеральному и региональному законодательству</t>
  </si>
  <si>
    <t>Полиграфические услуги</t>
  </si>
  <si>
    <t>Количество бланков</t>
  </si>
  <si>
    <t>шт.</t>
  </si>
  <si>
    <t>Изготовление бланков "Карта маршрута регулярных перевозок" необходимых для реализации ст.17.3, ФЗ от 13.07.2015 г. №220-ФЗ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</si>
  <si>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</si>
  <si>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Финансовая  аренда (лизинг)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</si>
  <si>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Приобретение хранилища данных для «АСК Пассажирский транспорт» и диспетчерской службы «Горячая линия», распределителя питания АРОС для серверного оборудования</t>
  </si>
  <si>
    <t>Количество оборудования</t>
  </si>
  <si>
    <t>Строительство ул. Горчакова (от ул. Ген. Челнокова до ул. Согласия) в г. Калининграде</t>
  </si>
  <si>
    <t>Строительство проезда от улицы Тихоокеанской к улице Спасателей в городе Калининграде Калининградской области</t>
  </si>
  <si>
    <t>Строительство улицы Тихоокеанской в городе Калининграде Калининградской области,включая вынос (переустройство) двухцепного участка ВЛ 15-99, ВЛ 15-101</t>
  </si>
  <si>
    <t>Строительство участка ул. Согласия от ДС "Янтарный" до ул. И. Сусанина в г. Калининграде (2 этап)</t>
  </si>
  <si>
    <t>Строительство эстакады с устройством инженерных сетей по ул. А. Суворова в г. Калининграде</t>
  </si>
  <si>
    <t>0,460</t>
  </si>
  <si>
    <t>0,856</t>
  </si>
  <si>
    <t>0,373</t>
  </si>
  <si>
    <t>0,126</t>
  </si>
  <si>
    <t>0,914</t>
  </si>
  <si>
    <t>0,650</t>
  </si>
  <si>
    <t>0,350</t>
  </si>
  <si>
    <t>0,689</t>
  </si>
  <si>
    <t>0,473</t>
  </si>
  <si>
    <t>0,459</t>
  </si>
  <si>
    <t>0,550</t>
  </si>
  <si>
    <t>0,270</t>
  </si>
  <si>
    <t>0,640</t>
  </si>
  <si>
    <t>0,01</t>
  </si>
  <si>
    <t>0,99</t>
  </si>
  <si>
    <t>0,73</t>
  </si>
  <si>
    <t>0,26</t>
  </si>
  <si>
    <t>0</t>
  </si>
  <si>
    <t>0,60</t>
  </si>
  <si>
    <t>1,45</t>
  </si>
  <si>
    <t>0,24</t>
  </si>
  <si>
    <t>1,04</t>
  </si>
  <si>
    <t>1,12</t>
  </si>
  <si>
    <t>1,42</t>
  </si>
  <si>
    <t xml:space="preserve">Капитальный ремонт ул. Баумана от дома № 24 до дома №42 в г. Калининграде </t>
  </si>
  <si>
    <t>Капитальный ремонт подходов к путепроводу по ул. А. Суворова в г. Калининграде</t>
  </si>
  <si>
    <t>Капитальный ремонт ул. Емельянова-Энергетиков в г. Калининграде</t>
  </si>
  <si>
    <t>Капитальный ремонт ул. Курортная- А. Невского с устройством парковки для туристических автобусов в г. Калининграде</t>
  </si>
  <si>
    <t>Капитальный ремонт проезда к яхт-клубу  в микрорайоне Прибрежный г. Калининград</t>
  </si>
  <si>
    <t>Капитальный ремонт пер. Заводской от ул. Заводской до ул. Воскресенской в г. Калининграде</t>
  </si>
  <si>
    <t>Капитальный ремонт дороги к объекту рекреации "пляж в мкр. Прибрежный" от ул. Воскресенской до территории городских лесов с устройством тротуара в г. Калининграде</t>
  </si>
  <si>
    <t>Капитальный ремонт ул. Радищева от пр-та Победы до ул. Вагоностроительной в г. Калининграде</t>
  </si>
  <si>
    <t>Капитальный ремонт ул. Театральная от Гвардейского пр-та до Ленинского пр-та в г. Калининграде</t>
  </si>
  <si>
    <t>Капитальный ремонт ул. Носова в г. Калининграде</t>
  </si>
  <si>
    <t>Разработка проектно-сметной документации по объекту "Капитальный ремонт ул. Космонавта Леонова в г. Калининграде"</t>
  </si>
  <si>
    <t>Разработка проектно-сметной документации по объекту "Капитальный ремонт ул. Коммунистическая на участке от ул. П. Морозова до ул. Судостроительной в г. Калининграде"</t>
  </si>
  <si>
    <t>Разработка проектно-сметной документации по объекту "Капитальный ремонт ул. Добролюбова в г. Калининграде"</t>
  </si>
  <si>
    <t>Разработка проектно-сметной документации по объекту "Капитальный ремонт ул. Косм. Пацаева в г. Калининграде"</t>
  </si>
  <si>
    <t>Разработка проектно-сметной документации по объекту "Капитальный ремонт ул. Воздушная в г. Калининграде"</t>
  </si>
  <si>
    <t>Разработка проектно-сметной документации по объекту "Капитальный ремонт ул. Радистов в г. Калининграде"</t>
  </si>
  <si>
    <t>Разработка проектно-сметной документации по объекту "Капитальный ремонт ул. Менделеева в г. Калининграде"</t>
  </si>
  <si>
    <t>Разработка проектно-сметной документации по объекту "Капитальный ремонт ул. Красносельская в г. Калининграде"</t>
  </si>
  <si>
    <t>Ремонт тротуаров по ул. Лесопильная (от д.103 по ул Литовский Вал до д.72 по ул. Лесопильная) в г. Калининграде</t>
  </si>
  <si>
    <t xml:space="preserve">Ремонт тротуаров по ул. Дзержинского, 3 этап </t>
  </si>
  <si>
    <t>Ремонт тротуара по ул. Ф. Воейкова вдоль дома №9 по ул. Ф. Воейкова до ул. П. Панина в г. Калининграде</t>
  </si>
  <si>
    <t>Ремонт ул. Фестивальная Аллея от ул. Косм. Леонова до ул. Комсомольской в г. Калининграде</t>
  </si>
  <si>
    <t>Ремонт тротуара по пр. Мира от ул. Каштановая Аллея до ул. Чапаева (нечетная сторона) в г. Калининграде</t>
  </si>
  <si>
    <t>Ремонт тротуара по ул. Черниговской от моста до дома №37 по ул. Черниговской в г. Калининграде</t>
  </si>
  <si>
    <t>Ремонт тротуара по ул. Свердлова от ул. Аксакова до ул. Марш. Покрышкина в г. Калининграде</t>
  </si>
  <si>
    <t>Обустройство разворотной площадки и парковки, примыкающей к СК "Янтарный" по ул. Согласия в г. Калининграде</t>
  </si>
  <si>
    <t>Ремонт тротуара по пр-ту Победы от входа в парк "Центральный" до заезда к дому №3 по пр-ту Победы в г. Калининграде</t>
  </si>
  <si>
    <t>Ремонт тротуара по ул. Муромской на участке от ул. Солнечногорской до границ РЖД, с обустройством заездного кармана для остановки общественного транспорта в районе перекрестка ул. Муромской и ул. Дзержинского в г. Калининграде</t>
  </si>
  <si>
    <t>Ремонт тротуаров по ул. Ген. Лейт. Захарова в г. Калининграде</t>
  </si>
  <si>
    <t>Ремонт тротуаров по ул. Чкалова в г. Калининграде</t>
  </si>
  <si>
    <t>Диагностика автомобильныъ дорог</t>
  </si>
  <si>
    <t>Лабораторное сопровождение входного, операционного, приемочного контроля СМР</t>
  </si>
  <si>
    <t>Изготовление геодезических съемок</t>
  </si>
  <si>
    <t>Проверка достоверности сметной стоимости объектов УДС</t>
  </si>
  <si>
    <t>0,150</t>
  </si>
  <si>
    <t>0,180</t>
  </si>
  <si>
    <t>0,340</t>
  </si>
  <si>
    <t>0,20</t>
  </si>
  <si>
    <t>0,16</t>
  </si>
  <si>
    <t>0,23</t>
  </si>
  <si>
    <t>0,310</t>
  </si>
  <si>
    <t>0,050</t>
  </si>
  <si>
    <t>0,620</t>
  </si>
  <si>
    <t>1,010</t>
  </si>
  <si>
    <t>12</t>
  </si>
  <si>
    <t>8</t>
  </si>
  <si>
    <t>Ремонт тротуара от ул. А. Суворова к ул. Нансена в г. Калининграде</t>
  </si>
  <si>
    <r>
      <t xml:space="preserve">Ремонт тротуара на Ленинском пр. (нечетная сторона) от ул. Багратиона до </t>
    </r>
    <r>
      <rPr>
        <sz val="12"/>
        <rFont val="Times New Roman"/>
        <family val="1"/>
        <charset val="204"/>
      </rPr>
      <t>ул. Ольштынская в г. Калининграде</t>
    </r>
  </si>
  <si>
    <t>Ремонт проезжей части и тротура по  ул. Лесопарковая на участке от проспекта Победы до проспекта Мира в г. Калининграде</t>
  </si>
  <si>
    <t>Ремонт проезжей части и тротура по ул. Юрия Савенко на участке от ул. Марш. Баграмяна до проспекта Московского  в г. Калининграде</t>
  </si>
  <si>
    <t>Ремонт проезжей части по  ул. Гаражная на участке от  площади Победы до ул. Генерал - лейтенента Озерова  в г. Калининграде</t>
  </si>
  <si>
    <t>Ремонт проезжей части по ул. Достоевского на участке от ул. А.  Невского до ул. Л. Толстого в г. Калининграде</t>
  </si>
  <si>
    <t>Ремонт проезжей части и тротуара по ул. Калужской на участке от ул. Мусоргского до ул. Нарвской в г. Калининграде</t>
  </si>
  <si>
    <t>Разработка проектной документации на инженерно-техническое оснащение объекта транспортной инфраструктуры:  «Строительство мостового перехода через реки Старая и Новая Преголя в г. Калининграде»</t>
  </si>
  <si>
    <r>
      <t>Разработка проектной документации на инженерно-техническое оснащение объектов транспортной инфраструктур</t>
    </r>
    <r>
      <rPr>
        <sz val="10"/>
        <color theme="1"/>
        <rFont val="Times New Roman"/>
        <family val="1"/>
        <charset val="204"/>
      </rPr>
      <t>ы: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"М</t>
    </r>
    <r>
      <rPr>
        <sz val="10"/>
        <rFont val="Times New Roman"/>
        <family val="1"/>
        <charset val="204"/>
      </rPr>
      <t xml:space="preserve">ост  «Медовый», Мост «Деревянный» </t>
    </r>
  </si>
  <si>
    <t>????</t>
  </si>
  <si>
    <t>Работы будут  оплачены в след.году</t>
  </si>
  <si>
    <t>Лимит 252965,41. Нехват. 13886,93</t>
  </si>
  <si>
    <t>Строительство улицы Понартской с транспортными развязками в г. Калининграде (от ул. Аллея Смелых до ул. У. Громовой)</t>
  </si>
  <si>
    <t>Строительство ул. Юбилейной в г. Калининграде</t>
  </si>
  <si>
    <t>Исключить объект. Было 1551</t>
  </si>
  <si>
    <t>Объект исключить, аукц. несостоялся Было 2760,49</t>
  </si>
  <si>
    <t>Объект исключить, аукц. несостоялся Было 8577,51</t>
  </si>
  <si>
    <t>Объект исключить, аукц. несостоялся Было 6793,91</t>
  </si>
  <si>
    <t>Объект исключить, аукц. несостоялся Было 650,16</t>
  </si>
  <si>
    <t>Объект исключить, аукц. несостоялся Было13007,67</t>
  </si>
  <si>
    <t>Объект исключить, аукц. несостоялся Было 7763,1</t>
  </si>
  <si>
    <t>Объект исключить, аукц. несостоялся Было 2291,35</t>
  </si>
  <si>
    <t>Объект исключить, аукц. несостоялся Было 7246,36</t>
  </si>
  <si>
    <t>Объект исключить, аукц. несостоялся Было 4891,94</t>
  </si>
  <si>
    <t>Объект исключить, аукц. несостоялся Было 3018,98</t>
  </si>
  <si>
    <t>Объект исключить, аукц. несостоялся Было 4206,58</t>
  </si>
  <si>
    <t>Объект исключить, аукц. несостоялся Было 4318,18</t>
  </si>
  <si>
    <t>Объект исключить, аукц. несостоялся Было 2931,83</t>
  </si>
  <si>
    <t>Объект исключить, аукц. несостоялся Было 3329,98</t>
  </si>
  <si>
    <t>Объект исключить, аукц. несостоялся Было 3865,69</t>
  </si>
  <si>
    <t>Исключить объект. Было 360</t>
  </si>
  <si>
    <t>Исключить объект. Было 167</t>
  </si>
  <si>
    <t>Исключить объект. Было 600</t>
  </si>
  <si>
    <t>Разработка раздела проектной документации «Переустройство (вынос) электрических сетей АО «Западной энергетической компании» по объекту: «Капитальный ремонт пер. Заводской в от ул. Заводской до ул. Воскресенской  в г. Калининграде»</t>
  </si>
  <si>
    <t>добавила нов.</t>
  </si>
  <si>
    <t>Субсидия на возмещения недополученных доходов юридическим лицам, индивидуальным предпринимателям при приеме к оплате по муниципальным маршрутам регулярных перевозок городского округа «Город Калининград» Транспортных карт и специальных видов Транспортных карт</t>
  </si>
  <si>
    <t xml:space="preserve">Субсидия на возмещения недополученных доходов юридическим лицам, индивидуальным предпринимателям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</si>
  <si>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</si>
  <si>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0,588</t>
  </si>
  <si>
    <t>Количество поездок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</si>
</sst>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0.00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Border="1" applyAlignment="1">
      <alignment horizontal="center" vertical="center" wrapText="1"/>
    </xf>
    <xf numFmtId="2" fontId="4" fillId="0" borderId="0" xfId="0" applyNumberFormat="1" applyFont="1"/>
    <xf numFmtId="0" fontId="0" fillId="2" borderId="0" xfId="0" applyFill="1"/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165" fontId="0" fillId="2" borderId="0" xfId="0" applyNumberFormat="1" applyFill="1"/>
    <xf numFmtId="0" fontId="2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/>
    <xf numFmtId="2" fontId="4" fillId="2" borderId="0" xfId="0" applyNumberFormat="1" applyFont="1" applyFill="1"/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5" fillId="0" borderId="0" xfId="0" applyFont="1"/>
    <xf numFmtId="2" fontId="12" fillId="5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/>
    <xf numFmtId="49" fontId="6" fillId="5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left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Alignment="1"/>
    <xf numFmtId="4" fontId="12" fillId="5" borderId="1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17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2" fontId="11" fillId="0" borderId="1" xfId="0" applyNumberFormat="1" applyFont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/>
    </xf>
    <xf numFmtId="0" fontId="15" fillId="0" borderId="0" xfId="0" applyFont="1" applyAlignment="1">
      <alignment horizontal="left"/>
    </xf>
    <xf numFmtId="4" fontId="15" fillId="0" borderId="2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5" fillId="2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A201"/>
  <sheetViews>
    <sheetView tabSelected="1" topLeftCell="A154" zoomScaleNormal="100" workbookViewId="0">
      <selection activeCell="D88" sqref="D88"/>
    </sheetView>
  </sheetViews>
  <sheetFormatPr defaultRowHeight="15" x14ac:dyDescent="0.25"/>
  <cols>
    <col min="1" max="1" width="7.42578125" customWidth="1"/>
    <col min="2" max="2" width="6.28515625" customWidth="1"/>
    <col min="3" max="3" width="11.85546875" customWidth="1"/>
    <col min="4" max="4" width="33" customWidth="1"/>
    <col min="5" max="5" width="18.28515625" customWidth="1"/>
    <col min="6" max="6" width="8.28515625" customWidth="1"/>
    <col min="7" max="7" width="10.85546875" customWidth="1"/>
    <col min="8" max="8" width="12.5703125" customWidth="1"/>
    <col min="9" max="9" width="10" customWidth="1"/>
    <col min="10" max="10" width="10.140625" customWidth="1"/>
    <col min="11" max="11" width="11" customWidth="1"/>
    <col min="12" max="12" width="11.42578125" customWidth="1"/>
    <col min="13" max="13" width="10.7109375" customWidth="1"/>
    <col min="14" max="14" width="14" customWidth="1"/>
    <col min="15" max="15" width="15.42578125" customWidth="1"/>
    <col min="16" max="17" width="12.5703125" customWidth="1"/>
    <col min="18" max="18" width="12.7109375" customWidth="1"/>
    <col min="19" max="19" width="9.140625" customWidth="1"/>
  </cols>
  <sheetData>
    <row r="1" spans="1:17" ht="15.75" x14ac:dyDescent="0.25">
      <c r="B1" s="3"/>
      <c r="C1" s="3"/>
      <c r="D1" s="3"/>
      <c r="E1" s="3"/>
      <c r="F1" s="4" t="s">
        <v>11</v>
      </c>
      <c r="G1" s="3"/>
      <c r="H1" s="3"/>
      <c r="I1" s="3"/>
      <c r="J1" s="3"/>
      <c r="K1" s="3"/>
      <c r="L1" s="3"/>
      <c r="M1" s="3"/>
      <c r="N1" s="3"/>
      <c r="O1" s="5"/>
    </row>
    <row r="2" spans="1:17" ht="15.75" x14ac:dyDescent="0.25">
      <c r="B2" s="3"/>
      <c r="C2" s="3"/>
      <c r="D2" s="3"/>
      <c r="E2" s="3"/>
      <c r="F2" s="4" t="s">
        <v>12</v>
      </c>
      <c r="G2" s="3"/>
      <c r="H2" s="3"/>
      <c r="I2" s="3"/>
      <c r="J2" s="3"/>
      <c r="K2" s="3"/>
      <c r="L2" s="3"/>
      <c r="M2" s="3"/>
      <c r="N2" s="3"/>
      <c r="O2" s="5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7" ht="42" customHeight="1" x14ac:dyDescent="0.25">
      <c r="A4" s="121" t="s">
        <v>0</v>
      </c>
      <c r="B4" s="120" t="s">
        <v>1</v>
      </c>
      <c r="C4" s="122" t="s">
        <v>2</v>
      </c>
      <c r="D4" s="120" t="s">
        <v>3</v>
      </c>
      <c r="E4" s="120" t="s">
        <v>4</v>
      </c>
      <c r="F4" s="120"/>
      <c r="G4" s="120"/>
      <c r="H4" s="120"/>
      <c r="I4" s="120"/>
      <c r="J4" s="120"/>
      <c r="K4" s="120" t="s">
        <v>5</v>
      </c>
      <c r="L4" s="120"/>
      <c r="M4" s="120"/>
    </row>
    <row r="5" spans="1:17" ht="15.75" customHeight="1" x14ac:dyDescent="0.25">
      <c r="A5" s="121"/>
      <c r="B5" s="120"/>
      <c r="C5" s="122"/>
      <c r="D5" s="120"/>
      <c r="E5" s="120" t="s">
        <v>22</v>
      </c>
      <c r="F5" s="120" t="s">
        <v>6</v>
      </c>
      <c r="G5" s="120" t="s">
        <v>7</v>
      </c>
      <c r="H5" s="120"/>
      <c r="I5" s="120"/>
      <c r="J5" s="120"/>
      <c r="K5" s="120" t="s">
        <v>13</v>
      </c>
      <c r="L5" s="120" t="s">
        <v>14</v>
      </c>
      <c r="M5" s="120" t="s">
        <v>15</v>
      </c>
    </row>
    <row r="6" spans="1:17" ht="15.75" customHeight="1" x14ac:dyDescent="0.25">
      <c r="A6" s="121"/>
      <c r="B6" s="120"/>
      <c r="C6" s="122"/>
      <c r="D6" s="120"/>
      <c r="E6" s="120"/>
      <c r="F6" s="120"/>
      <c r="G6" s="120" t="s">
        <v>13</v>
      </c>
      <c r="H6" s="120"/>
      <c r="I6" s="120" t="s">
        <v>14</v>
      </c>
      <c r="J6" s="120" t="s">
        <v>15</v>
      </c>
      <c r="K6" s="120"/>
      <c r="L6" s="120"/>
      <c r="M6" s="120"/>
    </row>
    <row r="7" spans="1:17" ht="49.5" customHeight="1" x14ac:dyDescent="0.25">
      <c r="A7" s="121"/>
      <c r="B7" s="120"/>
      <c r="C7" s="122"/>
      <c r="D7" s="120"/>
      <c r="E7" s="120"/>
      <c r="F7" s="120"/>
      <c r="G7" s="1"/>
      <c r="H7" s="2" t="s">
        <v>8</v>
      </c>
      <c r="I7" s="120"/>
      <c r="J7" s="120"/>
      <c r="K7" s="120"/>
      <c r="L7" s="120"/>
      <c r="M7" s="120"/>
      <c r="N7" s="21"/>
      <c r="O7" s="21"/>
      <c r="P7" s="21"/>
      <c r="Q7" s="21"/>
    </row>
    <row r="8" spans="1:17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</row>
    <row r="9" spans="1:17" ht="57" customHeight="1" x14ac:dyDescent="0.25">
      <c r="A9" s="9" t="s">
        <v>16</v>
      </c>
      <c r="B9" s="10" t="s">
        <v>9</v>
      </c>
      <c r="C9" s="10" t="s">
        <v>9</v>
      </c>
      <c r="D9" s="11" t="s">
        <v>17</v>
      </c>
      <c r="E9" s="11" t="s">
        <v>18</v>
      </c>
      <c r="F9" s="12" t="s">
        <v>19</v>
      </c>
      <c r="G9" s="10">
        <f>G10</f>
        <v>5.4390000000000001</v>
      </c>
      <c r="H9" s="13" t="s">
        <v>20</v>
      </c>
      <c r="I9" s="10">
        <f>I10</f>
        <v>3.99</v>
      </c>
      <c r="J9" s="10">
        <v>0</v>
      </c>
      <c r="K9" s="71">
        <f>K10</f>
        <v>465345.44182999997</v>
      </c>
      <c r="L9" s="71">
        <f t="shared" ref="L9:M9" si="0">L10</f>
        <v>556917.56568</v>
      </c>
      <c r="M9" s="71">
        <f t="shared" si="0"/>
        <v>100000</v>
      </c>
      <c r="N9" s="74"/>
      <c r="O9" s="74"/>
      <c r="P9" s="74"/>
    </row>
    <row r="10" spans="1:17" ht="50.25" customHeight="1" x14ac:dyDescent="0.25">
      <c r="A10" s="6" t="s">
        <v>16</v>
      </c>
      <c r="B10" s="6" t="s">
        <v>23</v>
      </c>
      <c r="C10" s="10" t="s">
        <v>9</v>
      </c>
      <c r="D10" s="7" t="s">
        <v>21</v>
      </c>
      <c r="E10" s="7" t="s">
        <v>18</v>
      </c>
      <c r="F10" s="2" t="s">
        <v>19</v>
      </c>
      <c r="G10" s="1">
        <f>G11+G12+G13+G14+G15+G16</f>
        <v>5.4390000000000001</v>
      </c>
      <c r="H10" s="8" t="s">
        <v>20</v>
      </c>
      <c r="I10" s="24">
        <f t="shared" ref="I10:J10" si="1">I11+I12+I13+I14+I15+I16</f>
        <v>3.99</v>
      </c>
      <c r="J10" s="24">
        <f t="shared" si="1"/>
        <v>0</v>
      </c>
      <c r="K10" s="70">
        <f>SUM(K11:K17)</f>
        <v>465345.44182999997</v>
      </c>
      <c r="L10" s="70">
        <f>SUM(L11:L17)</f>
        <v>556917.56568</v>
      </c>
      <c r="M10" s="70">
        <f t="shared" ref="M10" si="2">SUM(M11:M17)</f>
        <v>100000</v>
      </c>
    </row>
    <row r="11" spans="1:17" ht="44.25" customHeight="1" x14ac:dyDescent="0.25">
      <c r="A11" s="6" t="s">
        <v>16</v>
      </c>
      <c r="B11" s="6" t="s">
        <v>23</v>
      </c>
      <c r="C11" s="7" t="s">
        <v>24</v>
      </c>
      <c r="D11" s="7" t="s">
        <v>25</v>
      </c>
      <c r="E11" s="7" t="s">
        <v>18</v>
      </c>
      <c r="F11" s="2" t="s">
        <v>19</v>
      </c>
      <c r="G11" s="1">
        <v>0.64</v>
      </c>
      <c r="H11" s="14">
        <v>44774</v>
      </c>
      <c r="I11" s="1">
        <v>1.1299999999999999</v>
      </c>
      <c r="J11" s="1">
        <v>0</v>
      </c>
      <c r="K11" s="70">
        <v>109066.81</v>
      </c>
      <c r="L11" s="70">
        <v>194095.40568</v>
      </c>
      <c r="M11" s="70">
        <v>0</v>
      </c>
      <c r="O11" s="32"/>
    </row>
    <row r="12" spans="1:17" ht="38.25" customHeight="1" x14ac:dyDescent="0.25">
      <c r="A12" s="6" t="s">
        <v>16</v>
      </c>
      <c r="B12" s="6" t="s">
        <v>23</v>
      </c>
      <c r="C12" s="7" t="s">
        <v>24</v>
      </c>
      <c r="D12" s="7" t="s">
        <v>26</v>
      </c>
      <c r="E12" s="7" t="s">
        <v>18</v>
      </c>
      <c r="F12" s="2" t="s">
        <v>19</v>
      </c>
      <c r="G12" s="1">
        <v>1.1100000000000001</v>
      </c>
      <c r="H12" s="14">
        <v>44774</v>
      </c>
      <c r="I12" s="1">
        <v>1.78</v>
      </c>
      <c r="J12" s="1">
        <v>0</v>
      </c>
      <c r="K12" s="70">
        <v>132800.65</v>
      </c>
      <c r="L12" s="70">
        <v>212690.55</v>
      </c>
      <c r="M12" s="70">
        <v>0</v>
      </c>
      <c r="O12" s="32"/>
    </row>
    <row r="13" spans="1:17" ht="47.25" customHeight="1" x14ac:dyDescent="0.25">
      <c r="A13" s="6" t="s">
        <v>16</v>
      </c>
      <c r="B13" s="6" t="s">
        <v>23</v>
      </c>
      <c r="C13" s="7" t="s">
        <v>24</v>
      </c>
      <c r="D13" s="7" t="s">
        <v>27</v>
      </c>
      <c r="E13" s="7" t="s">
        <v>18</v>
      </c>
      <c r="F13" s="2" t="s">
        <v>19</v>
      </c>
      <c r="G13" s="1">
        <v>0.52</v>
      </c>
      <c r="H13" s="14">
        <v>44774</v>
      </c>
      <c r="I13" s="1">
        <v>1.08</v>
      </c>
      <c r="J13" s="1">
        <v>0</v>
      </c>
      <c r="K13" s="70">
        <v>71822.143800000005</v>
      </c>
      <c r="L13" s="70">
        <v>150131.60999999999</v>
      </c>
      <c r="M13" s="70">
        <v>0</v>
      </c>
    </row>
    <row r="14" spans="1:17" ht="48" customHeight="1" x14ac:dyDescent="0.25">
      <c r="A14" s="6" t="s">
        <v>16</v>
      </c>
      <c r="B14" s="6" t="s">
        <v>23</v>
      </c>
      <c r="C14" s="7" t="s">
        <v>24</v>
      </c>
      <c r="D14" s="7" t="s">
        <v>28</v>
      </c>
      <c r="E14" s="7" t="s">
        <v>18</v>
      </c>
      <c r="F14" s="2" t="s">
        <v>19</v>
      </c>
      <c r="G14" s="1">
        <v>0.83</v>
      </c>
      <c r="H14" s="14">
        <v>44409</v>
      </c>
      <c r="I14" s="1">
        <v>0</v>
      </c>
      <c r="J14" s="1">
        <v>0</v>
      </c>
      <c r="K14" s="70">
        <v>72651.579020000005</v>
      </c>
      <c r="L14" s="70">
        <v>0</v>
      </c>
      <c r="M14" s="70">
        <v>0</v>
      </c>
      <c r="O14" s="74"/>
    </row>
    <row r="15" spans="1:17" ht="42.75" customHeight="1" x14ac:dyDescent="0.25">
      <c r="A15" s="6" t="s">
        <v>16</v>
      </c>
      <c r="B15" s="6" t="s">
        <v>23</v>
      </c>
      <c r="C15" s="7" t="s">
        <v>24</v>
      </c>
      <c r="D15" s="7" t="s">
        <v>29</v>
      </c>
      <c r="E15" s="7" t="s">
        <v>18</v>
      </c>
      <c r="F15" s="2" t="s">
        <v>19</v>
      </c>
      <c r="G15" s="1">
        <v>1.2390000000000001</v>
      </c>
      <c r="H15" s="14">
        <v>44287</v>
      </c>
      <c r="I15" s="1">
        <v>0</v>
      </c>
      <c r="J15" s="1">
        <v>0</v>
      </c>
      <c r="K15" s="70">
        <v>19401.54</v>
      </c>
      <c r="L15" s="70">
        <v>0</v>
      </c>
      <c r="M15" s="70">
        <v>0</v>
      </c>
      <c r="O15" s="74"/>
    </row>
    <row r="16" spans="1:17" ht="45" customHeight="1" x14ac:dyDescent="0.25">
      <c r="A16" s="34" t="s">
        <v>16</v>
      </c>
      <c r="B16" s="34" t="s">
        <v>23</v>
      </c>
      <c r="C16" s="35" t="s">
        <v>24</v>
      </c>
      <c r="D16" s="35" t="s">
        <v>30</v>
      </c>
      <c r="E16" s="35" t="s">
        <v>18</v>
      </c>
      <c r="F16" s="36" t="s">
        <v>19</v>
      </c>
      <c r="G16" s="22">
        <v>1.1000000000000001</v>
      </c>
      <c r="H16" s="37">
        <v>44531</v>
      </c>
      <c r="I16" s="22">
        <v>0</v>
      </c>
      <c r="J16" s="22">
        <v>0</v>
      </c>
      <c r="K16" s="70">
        <v>29940.12</v>
      </c>
      <c r="L16" s="70">
        <v>0</v>
      </c>
      <c r="M16" s="70">
        <v>0</v>
      </c>
    </row>
    <row r="17" spans="1:13" ht="46.5" customHeight="1" x14ac:dyDescent="0.25">
      <c r="A17" s="34" t="s">
        <v>16</v>
      </c>
      <c r="B17" s="34" t="s">
        <v>23</v>
      </c>
      <c r="C17" s="35" t="s">
        <v>24</v>
      </c>
      <c r="D17" s="35" t="s">
        <v>31</v>
      </c>
      <c r="E17" s="35" t="s">
        <v>32</v>
      </c>
      <c r="F17" s="36" t="s">
        <v>33</v>
      </c>
      <c r="G17" s="22">
        <v>24</v>
      </c>
      <c r="H17" s="37">
        <v>44531</v>
      </c>
      <c r="I17" s="22">
        <f t="shared" ref="I17" si="3">G17</f>
        <v>24</v>
      </c>
      <c r="J17" s="22">
        <f t="shared" ref="J17" si="4">G17</f>
        <v>24</v>
      </c>
      <c r="K17" s="70">
        <v>29662.599010000002</v>
      </c>
      <c r="L17" s="70">
        <v>0</v>
      </c>
      <c r="M17" s="70">
        <v>100000</v>
      </c>
    </row>
    <row r="18" spans="1:13" ht="72.75" customHeight="1" x14ac:dyDescent="0.25">
      <c r="A18" s="38" t="s">
        <v>34</v>
      </c>
      <c r="B18" s="33" t="s">
        <v>9</v>
      </c>
      <c r="C18" s="33" t="s">
        <v>9</v>
      </c>
      <c r="D18" s="39" t="s">
        <v>35</v>
      </c>
      <c r="E18" s="40" t="s">
        <v>36</v>
      </c>
      <c r="F18" s="41" t="s">
        <v>37</v>
      </c>
      <c r="G18" s="42">
        <f>G42</f>
        <v>11.621700000000001</v>
      </c>
      <c r="H18" s="43">
        <v>45992</v>
      </c>
      <c r="I18" s="42">
        <f>I42</f>
        <v>10.661000000000001</v>
      </c>
      <c r="J18" s="42">
        <f>J42</f>
        <v>4.0570000000000004</v>
      </c>
      <c r="K18" s="44">
        <f>K19+K21+K42+K60</f>
        <v>1402136.7001200002</v>
      </c>
      <c r="L18" s="44">
        <f>L19+L21+L42+L60</f>
        <v>2191560.5711700004</v>
      </c>
      <c r="M18" s="44">
        <f>M19+M21+M42+M60</f>
        <v>2010258.0599999998</v>
      </c>
    </row>
    <row r="19" spans="1:13" ht="31.5" customHeight="1" x14ac:dyDescent="0.25">
      <c r="A19" s="34" t="s">
        <v>34</v>
      </c>
      <c r="B19" s="34">
        <v>40429</v>
      </c>
      <c r="C19" s="33" t="s">
        <v>9</v>
      </c>
      <c r="D19" s="45" t="s">
        <v>38</v>
      </c>
      <c r="E19" s="40" t="s">
        <v>39</v>
      </c>
      <c r="F19" s="41" t="s">
        <v>33</v>
      </c>
      <c r="G19" s="66" t="str">
        <f>G20</f>
        <v>12</v>
      </c>
      <c r="H19" s="43">
        <v>44531</v>
      </c>
      <c r="I19" s="33" t="str">
        <f>I20</f>
        <v>12</v>
      </c>
      <c r="J19" s="67" t="str">
        <f>J20</f>
        <v>12</v>
      </c>
      <c r="K19" s="68">
        <f>K20</f>
        <v>823.28</v>
      </c>
      <c r="L19" s="68">
        <f t="shared" ref="L19:M19" si="5">L20</f>
        <v>0</v>
      </c>
      <c r="M19" s="68">
        <f t="shared" si="5"/>
        <v>0</v>
      </c>
    </row>
    <row r="20" spans="1:13" ht="41.25" customHeight="1" x14ac:dyDescent="0.25">
      <c r="A20" s="34" t="s">
        <v>34</v>
      </c>
      <c r="B20" s="22">
        <v>40429</v>
      </c>
      <c r="C20" s="34" t="s">
        <v>24</v>
      </c>
      <c r="D20" s="48" t="s">
        <v>40</v>
      </c>
      <c r="E20" s="48" t="s">
        <v>39</v>
      </c>
      <c r="F20" s="34" t="s">
        <v>33</v>
      </c>
      <c r="G20" s="34" t="s">
        <v>296</v>
      </c>
      <c r="H20" s="37">
        <v>44531</v>
      </c>
      <c r="I20" s="46" t="str">
        <f>G20</f>
        <v>12</v>
      </c>
      <c r="J20" s="46" t="str">
        <f>G20</f>
        <v>12</v>
      </c>
      <c r="K20" s="15">
        <f>216.72+384.8+221.76</f>
        <v>823.28</v>
      </c>
      <c r="L20" s="15">
        <v>0</v>
      </c>
      <c r="M20" s="15">
        <v>0</v>
      </c>
    </row>
    <row r="21" spans="1:13" ht="77.25" customHeight="1" x14ac:dyDescent="0.25">
      <c r="A21" s="34" t="s">
        <v>34</v>
      </c>
      <c r="B21" s="22" t="s">
        <v>41</v>
      </c>
      <c r="C21" s="22" t="s">
        <v>10</v>
      </c>
      <c r="D21" s="49" t="s">
        <v>42</v>
      </c>
      <c r="E21" s="38" t="s">
        <v>43</v>
      </c>
      <c r="F21" s="38" t="s">
        <v>33</v>
      </c>
      <c r="G21" s="44">
        <f>G22+G23+G24+G25+G26+G27+G28+G29+G30+G31+G32+G33+G34+G35+G36+G37+G39+G40+G41</f>
        <v>19</v>
      </c>
      <c r="H21" s="43">
        <v>44531</v>
      </c>
      <c r="I21" s="44">
        <f>I22+I23+I24+I25+I26+I27+I28+I29+I30+I31+I32+I33+I34+I35+I36+I37</f>
        <v>4</v>
      </c>
      <c r="J21" s="44">
        <f>J22+J23+J24+J25+J26+J27+J28+J29+J30+J31+J32+J33+J34+J35+J36+J37</f>
        <v>0</v>
      </c>
      <c r="K21" s="44">
        <f>K22+K23+K24+K25+K26+K27+K28+K29+K30+K31+K32+K33+K34+K35+K36+K37+K39+K40+K41</f>
        <v>58302.746120000003</v>
      </c>
      <c r="L21" s="44">
        <f t="shared" ref="L21" si="6">L22+L23+L24+L25+L26+L27+L28+L29+L30+L31+L32+L33+L34+L35+L36+L37+L39+L40+L41</f>
        <v>69365.539999999994</v>
      </c>
      <c r="M21" s="44">
        <f>M22+M23+M24+M25+M26+M27+M28+M29+M30+M31+M32+M33+M34+M35+M36+M37+M39+M40+M41+M38</f>
        <v>37253.65</v>
      </c>
    </row>
    <row r="22" spans="1:13" ht="71.25" customHeight="1" x14ac:dyDescent="0.25">
      <c r="A22" s="34" t="s">
        <v>34</v>
      </c>
      <c r="B22" s="48" t="s">
        <v>41</v>
      </c>
      <c r="C22" s="34" t="s">
        <v>24</v>
      </c>
      <c r="D22" s="48" t="s">
        <v>44</v>
      </c>
      <c r="E22" s="48" t="s">
        <v>43</v>
      </c>
      <c r="F22" s="48" t="s">
        <v>33</v>
      </c>
      <c r="G22" s="34">
        <v>1</v>
      </c>
      <c r="H22" s="37">
        <v>44531</v>
      </c>
      <c r="I22" s="46" t="s">
        <v>245</v>
      </c>
      <c r="J22" s="46" t="s">
        <v>245</v>
      </c>
      <c r="K22" s="15">
        <v>0</v>
      </c>
      <c r="L22" s="15">
        <v>18475.7</v>
      </c>
      <c r="M22" s="15">
        <v>0</v>
      </c>
    </row>
    <row r="23" spans="1:13" ht="73.5" customHeight="1" x14ac:dyDescent="0.25">
      <c r="A23" s="34" t="s">
        <v>34</v>
      </c>
      <c r="B23" s="48" t="s">
        <v>41</v>
      </c>
      <c r="C23" s="34" t="s">
        <v>24</v>
      </c>
      <c r="D23" s="48" t="s">
        <v>45</v>
      </c>
      <c r="E23" s="48" t="s">
        <v>43</v>
      </c>
      <c r="F23" s="48" t="s">
        <v>33</v>
      </c>
      <c r="G23" s="34">
        <v>1</v>
      </c>
      <c r="H23" s="37">
        <v>44531</v>
      </c>
      <c r="I23" s="46" t="s">
        <v>245</v>
      </c>
      <c r="J23" s="46" t="s">
        <v>245</v>
      </c>
      <c r="K23" s="15">
        <v>11067.39</v>
      </c>
      <c r="L23" s="15">
        <v>0</v>
      </c>
      <c r="M23" s="15">
        <v>0</v>
      </c>
    </row>
    <row r="24" spans="1:13" ht="66.75" customHeight="1" x14ac:dyDescent="0.25">
      <c r="A24" s="34" t="s">
        <v>34</v>
      </c>
      <c r="B24" s="48" t="s">
        <v>41</v>
      </c>
      <c r="C24" s="34" t="s">
        <v>24</v>
      </c>
      <c r="D24" s="48" t="s">
        <v>46</v>
      </c>
      <c r="E24" s="48" t="s">
        <v>43</v>
      </c>
      <c r="F24" s="48" t="s">
        <v>33</v>
      </c>
      <c r="G24" s="34">
        <v>1</v>
      </c>
      <c r="H24" s="37">
        <v>44531</v>
      </c>
      <c r="I24" s="46" t="s">
        <v>245</v>
      </c>
      <c r="J24" s="46" t="s">
        <v>245</v>
      </c>
      <c r="K24" s="15">
        <v>7420.8940000000002</v>
      </c>
      <c r="L24" s="15">
        <v>0</v>
      </c>
      <c r="M24" s="15">
        <v>0</v>
      </c>
    </row>
    <row r="25" spans="1:13" ht="69" customHeight="1" x14ac:dyDescent="0.25">
      <c r="A25" s="34" t="s">
        <v>34</v>
      </c>
      <c r="B25" s="48" t="s">
        <v>41</v>
      </c>
      <c r="C25" s="34" t="s">
        <v>24</v>
      </c>
      <c r="D25" s="48" t="s">
        <v>47</v>
      </c>
      <c r="E25" s="48" t="s">
        <v>43</v>
      </c>
      <c r="F25" s="48" t="s">
        <v>33</v>
      </c>
      <c r="G25" s="34">
        <v>1</v>
      </c>
      <c r="H25" s="37">
        <v>44531</v>
      </c>
      <c r="I25" s="46" t="s">
        <v>245</v>
      </c>
      <c r="J25" s="46" t="s">
        <v>245</v>
      </c>
      <c r="K25" s="15">
        <v>8262.43</v>
      </c>
      <c r="L25" s="15">
        <v>0</v>
      </c>
      <c r="M25" s="15">
        <v>0</v>
      </c>
    </row>
    <row r="26" spans="1:13" ht="54" customHeight="1" x14ac:dyDescent="0.25">
      <c r="A26" s="34" t="s">
        <v>34</v>
      </c>
      <c r="B26" s="48" t="s">
        <v>41</v>
      </c>
      <c r="C26" s="34" t="s">
        <v>24</v>
      </c>
      <c r="D26" s="48" t="s">
        <v>48</v>
      </c>
      <c r="E26" s="48" t="s">
        <v>43</v>
      </c>
      <c r="F26" s="48" t="s">
        <v>33</v>
      </c>
      <c r="G26" s="34">
        <v>1</v>
      </c>
      <c r="H26" s="37">
        <v>44531</v>
      </c>
      <c r="I26" s="46" t="s">
        <v>245</v>
      </c>
      <c r="J26" s="46" t="s">
        <v>245</v>
      </c>
      <c r="K26" s="15">
        <v>4073.75</v>
      </c>
      <c r="L26" s="15">
        <v>0</v>
      </c>
      <c r="M26" s="15">
        <v>0</v>
      </c>
    </row>
    <row r="27" spans="1:13" ht="66" customHeight="1" x14ac:dyDescent="0.25">
      <c r="A27" s="34" t="s">
        <v>34</v>
      </c>
      <c r="B27" s="48" t="s">
        <v>41</v>
      </c>
      <c r="C27" s="34" t="s">
        <v>24</v>
      </c>
      <c r="D27" s="48" t="s">
        <v>49</v>
      </c>
      <c r="E27" s="48" t="s">
        <v>43</v>
      </c>
      <c r="F27" s="48" t="s">
        <v>33</v>
      </c>
      <c r="G27" s="34">
        <v>1</v>
      </c>
      <c r="H27" s="37">
        <v>44531</v>
      </c>
      <c r="I27" s="46" t="s">
        <v>245</v>
      </c>
      <c r="J27" s="46" t="s">
        <v>245</v>
      </c>
      <c r="K27" s="15">
        <f>6333.33+780.54</f>
        <v>7113.87</v>
      </c>
      <c r="L27" s="15">
        <v>0</v>
      </c>
      <c r="M27" s="15">
        <v>0</v>
      </c>
    </row>
    <row r="28" spans="1:13" ht="55.5" customHeight="1" x14ac:dyDescent="0.25">
      <c r="A28" s="34" t="s">
        <v>34</v>
      </c>
      <c r="B28" s="48" t="s">
        <v>41</v>
      </c>
      <c r="C28" s="34" t="s">
        <v>24</v>
      </c>
      <c r="D28" s="48" t="s">
        <v>50</v>
      </c>
      <c r="E28" s="48" t="s">
        <v>43</v>
      </c>
      <c r="F28" s="48" t="s">
        <v>33</v>
      </c>
      <c r="G28" s="34">
        <v>1</v>
      </c>
      <c r="H28" s="37">
        <v>44531</v>
      </c>
      <c r="I28" s="46" t="s">
        <v>245</v>
      </c>
      <c r="J28" s="46" t="s">
        <v>245</v>
      </c>
      <c r="K28" s="15">
        <v>5462.9611199999999</v>
      </c>
      <c r="L28" s="15">
        <v>0</v>
      </c>
      <c r="M28" s="15">
        <v>0</v>
      </c>
    </row>
    <row r="29" spans="1:13" ht="30" customHeight="1" x14ac:dyDescent="0.25">
      <c r="A29" s="34" t="s">
        <v>34</v>
      </c>
      <c r="B29" s="48" t="s">
        <v>41</v>
      </c>
      <c r="C29" s="34" t="s">
        <v>24</v>
      </c>
      <c r="D29" s="48" t="s">
        <v>51</v>
      </c>
      <c r="E29" s="48" t="s">
        <v>43</v>
      </c>
      <c r="F29" s="48" t="s">
        <v>33</v>
      </c>
      <c r="G29" s="34">
        <v>1</v>
      </c>
      <c r="H29" s="37">
        <v>44531</v>
      </c>
      <c r="I29" s="46" t="s">
        <v>245</v>
      </c>
      <c r="J29" s="46" t="s">
        <v>245</v>
      </c>
      <c r="K29" s="15">
        <f>443.75+1450</f>
        <v>1893.75</v>
      </c>
      <c r="L29" s="15">
        <v>0</v>
      </c>
      <c r="M29" s="15">
        <v>0</v>
      </c>
    </row>
    <row r="30" spans="1:13" ht="30.75" customHeight="1" x14ac:dyDescent="0.25">
      <c r="A30" s="34" t="s">
        <v>34</v>
      </c>
      <c r="B30" s="48" t="s">
        <v>41</v>
      </c>
      <c r="C30" s="34" t="s">
        <v>24</v>
      </c>
      <c r="D30" s="48" t="s">
        <v>52</v>
      </c>
      <c r="E30" s="48" t="s">
        <v>43</v>
      </c>
      <c r="F30" s="48" t="s">
        <v>33</v>
      </c>
      <c r="G30" s="34">
        <v>1</v>
      </c>
      <c r="H30" s="37">
        <v>44531</v>
      </c>
      <c r="I30" s="46" t="s">
        <v>245</v>
      </c>
      <c r="J30" s="46" t="s">
        <v>245</v>
      </c>
      <c r="K30" s="15">
        <f>1372.08+1775</f>
        <v>3147.08</v>
      </c>
      <c r="L30" s="15">
        <v>0</v>
      </c>
      <c r="M30" s="15">
        <v>0</v>
      </c>
    </row>
    <row r="31" spans="1:13" ht="53.25" customHeight="1" x14ac:dyDescent="0.25">
      <c r="A31" s="34" t="s">
        <v>34</v>
      </c>
      <c r="B31" s="48" t="s">
        <v>41</v>
      </c>
      <c r="C31" s="34" t="s">
        <v>24</v>
      </c>
      <c r="D31" s="48" t="s">
        <v>53</v>
      </c>
      <c r="E31" s="48" t="s">
        <v>43</v>
      </c>
      <c r="F31" s="48" t="s">
        <v>33</v>
      </c>
      <c r="G31" s="34">
        <v>1</v>
      </c>
      <c r="H31" s="37">
        <v>44531</v>
      </c>
      <c r="I31" s="46" t="s">
        <v>245</v>
      </c>
      <c r="J31" s="46" t="s">
        <v>245</v>
      </c>
      <c r="K31" s="15">
        <v>5642.384</v>
      </c>
      <c r="L31" s="15">
        <v>0</v>
      </c>
      <c r="M31" s="15">
        <v>0</v>
      </c>
    </row>
    <row r="32" spans="1:13" ht="35.25" customHeight="1" x14ac:dyDescent="0.25">
      <c r="A32" s="34" t="s">
        <v>34</v>
      </c>
      <c r="B32" s="48" t="s">
        <v>41</v>
      </c>
      <c r="C32" s="34" t="s">
        <v>24</v>
      </c>
      <c r="D32" s="48" t="s">
        <v>54</v>
      </c>
      <c r="E32" s="48" t="s">
        <v>43</v>
      </c>
      <c r="F32" s="48" t="s">
        <v>33</v>
      </c>
      <c r="G32" s="34">
        <v>1</v>
      </c>
      <c r="H32" s="37">
        <v>44531</v>
      </c>
      <c r="I32" s="46">
        <f t="shared" ref="I32:I37" si="7">G32</f>
        <v>1</v>
      </c>
      <c r="J32" s="46" t="s">
        <v>245</v>
      </c>
      <c r="K32" s="15">
        <v>100</v>
      </c>
      <c r="L32" s="15">
        <v>20000</v>
      </c>
      <c r="M32" s="15">
        <v>0</v>
      </c>
    </row>
    <row r="33" spans="1:19" ht="43.5" customHeight="1" x14ac:dyDescent="0.25">
      <c r="A33" s="34" t="s">
        <v>34</v>
      </c>
      <c r="B33" s="48" t="s">
        <v>41</v>
      </c>
      <c r="C33" s="34" t="s">
        <v>24</v>
      </c>
      <c r="D33" s="48" t="s">
        <v>55</v>
      </c>
      <c r="E33" s="48" t="s">
        <v>43</v>
      </c>
      <c r="F33" s="48" t="s">
        <v>33</v>
      </c>
      <c r="G33" s="34">
        <v>1</v>
      </c>
      <c r="H33" s="37">
        <v>44531</v>
      </c>
      <c r="I33" s="46" t="s">
        <v>245</v>
      </c>
      <c r="J33" s="46" t="s">
        <v>245</v>
      </c>
      <c r="K33" s="15">
        <v>3832.43</v>
      </c>
      <c r="L33" s="15">
        <v>0</v>
      </c>
      <c r="M33" s="15">
        <v>0</v>
      </c>
    </row>
    <row r="34" spans="1:19" ht="34.5" customHeight="1" x14ac:dyDescent="0.25">
      <c r="A34" s="34" t="s">
        <v>34</v>
      </c>
      <c r="B34" s="48" t="s">
        <v>41</v>
      </c>
      <c r="C34" s="34" t="s">
        <v>24</v>
      </c>
      <c r="D34" s="48" t="s">
        <v>56</v>
      </c>
      <c r="E34" s="48" t="s">
        <v>43</v>
      </c>
      <c r="F34" s="48" t="s">
        <v>33</v>
      </c>
      <c r="G34" s="34">
        <v>1</v>
      </c>
      <c r="H34" s="37">
        <v>45261</v>
      </c>
      <c r="I34" s="46">
        <f t="shared" si="7"/>
        <v>1</v>
      </c>
      <c r="J34" s="46" t="s">
        <v>245</v>
      </c>
      <c r="K34" s="15">
        <v>0</v>
      </c>
      <c r="L34" s="15">
        <v>0</v>
      </c>
      <c r="M34" s="15">
        <v>22529.040000000001</v>
      </c>
    </row>
    <row r="35" spans="1:19" ht="71.25" customHeight="1" x14ac:dyDescent="0.25">
      <c r="A35" s="34" t="s">
        <v>34</v>
      </c>
      <c r="B35" s="48" t="s">
        <v>41</v>
      </c>
      <c r="C35" s="34" t="s">
        <v>24</v>
      </c>
      <c r="D35" s="48" t="s">
        <v>57</v>
      </c>
      <c r="E35" s="48" t="s">
        <v>43</v>
      </c>
      <c r="F35" s="48" t="s">
        <v>33</v>
      </c>
      <c r="G35" s="34">
        <v>1</v>
      </c>
      <c r="H35" s="37">
        <v>44531</v>
      </c>
      <c r="I35" s="46" t="s">
        <v>245</v>
      </c>
      <c r="J35" s="46" t="s">
        <v>245</v>
      </c>
      <c r="K35" s="15">
        <v>0</v>
      </c>
      <c r="L35" s="15">
        <v>11995.33</v>
      </c>
      <c r="M35" s="15">
        <v>0</v>
      </c>
    </row>
    <row r="36" spans="1:19" ht="40.5" customHeight="1" x14ac:dyDescent="0.25">
      <c r="A36" s="34" t="s">
        <v>34</v>
      </c>
      <c r="B36" s="48" t="s">
        <v>41</v>
      </c>
      <c r="C36" s="34" t="s">
        <v>24</v>
      </c>
      <c r="D36" s="48" t="s">
        <v>58</v>
      </c>
      <c r="E36" s="48" t="s">
        <v>43</v>
      </c>
      <c r="F36" s="48" t="s">
        <v>33</v>
      </c>
      <c r="G36" s="34">
        <v>1</v>
      </c>
      <c r="H36" s="37">
        <v>44531</v>
      </c>
      <c r="I36" s="46">
        <f t="shared" si="7"/>
        <v>1</v>
      </c>
      <c r="J36" s="46" t="s">
        <v>245</v>
      </c>
      <c r="K36" s="15">
        <v>0</v>
      </c>
      <c r="L36" s="15">
        <v>14918.56</v>
      </c>
      <c r="M36" s="15">
        <v>0</v>
      </c>
    </row>
    <row r="37" spans="1:19" ht="45.75" customHeight="1" x14ac:dyDescent="0.25">
      <c r="A37" s="34" t="s">
        <v>34</v>
      </c>
      <c r="B37" s="48" t="s">
        <v>41</v>
      </c>
      <c r="C37" s="34" t="s">
        <v>24</v>
      </c>
      <c r="D37" s="48" t="s">
        <v>59</v>
      </c>
      <c r="E37" s="48" t="s">
        <v>43</v>
      </c>
      <c r="F37" s="48" t="s">
        <v>33</v>
      </c>
      <c r="G37" s="34">
        <v>1</v>
      </c>
      <c r="H37" s="37">
        <v>44531</v>
      </c>
      <c r="I37" s="46">
        <f t="shared" si="7"/>
        <v>1</v>
      </c>
      <c r="J37" s="46" t="s">
        <v>245</v>
      </c>
      <c r="K37" s="15">
        <v>0</v>
      </c>
      <c r="L37" s="15">
        <v>3975.95</v>
      </c>
      <c r="M37" s="15">
        <v>0</v>
      </c>
    </row>
    <row r="38" spans="1:19" ht="30" customHeight="1" x14ac:dyDescent="0.25">
      <c r="A38" s="34" t="s">
        <v>34</v>
      </c>
      <c r="B38" s="48" t="s">
        <v>41</v>
      </c>
      <c r="C38" s="34" t="s">
        <v>24</v>
      </c>
      <c r="D38" s="48" t="s">
        <v>311</v>
      </c>
      <c r="E38" s="48" t="s">
        <v>43</v>
      </c>
      <c r="F38" s="48" t="s">
        <v>33</v>
      </c>
      <c r="G38" s="34">
        <v>1</v>
      </c>
      <c r="H38" s="37">
        <v>45261</v>
      </c>
      <c r="I38" s="46" t="s">
        <v>64</v>
      </c>
      <c r="J38" s="46" t="s">
        <v>245</v>
      </c>
      <c r="K38" s="15">
        <v>0</v>
      </c>
      <c r="L38" s="15">
        <v>0</v>
      </c>
      <c r="M38" s="15">
        <v>14724.61</v>
      </c>
      <c r="N38" s="75"/>
    </row>
    <row r="39" spans="1:19" ht="30.75" customHeight="1" x14ac:dyDescent="0.25">
      <c r="A39" s="34" t="s">
        <v>34</v>
      </c>
      <c r="B39" s="48" t="s">
        <v>41</v>
      </c>
      <c r="C39" s="34" t="s">
        <v>62</v>
      </c>
      <c r="D39" s="48" t="s">
        <v>52</v>
      </c>
      <c r="E39" s="48" t="s">
        <v>63</v>
      </c>
      <c r="F39" s="48" t="s">
        <v>33</v>
      </c>
      <c r="G39" s="34">
        <v>1</v>
      </c>
      <c r="H39" s="37">
        <v>44348</v>
      </c>
      <c r="I39" s="15">
        <v>0</v>
      </c>
      <c r="J39" s="15">
        <v>0</v>
      </c>
      <c r="K39" s="15">
        <v>95.269000000000005</v>
      </c>
      <c r="L39" s="15">
        <v>0</v>
      </c>
      <c r="M39" s="15">
        <v>0</v>
      </c>
    </row>
    <row r="40" spans="1:19" ht="42" customHeight="1" x14ac:dyDescent="0.25">
      <c r="A40" s="34" t="s">
        <v>34</v>
      </c>
      <c r="B40" s="48" t="s">
        <v>41</v>
      </c>
      <c r="C40" s="34" t="s">
        <v>62</v>
      </c>
      <c r="D40" s="48" t="s">
        <v>60</v>
      </c>
      <c r="E40" s="48" t="s">
        <v>63</v>
      </c>
      <c r="F40" s="48" t="s">
        <v>33</v>
      </c>
      <c r="G40" s="34">
        <v>1</v>
      </c>
      <c r="H40" s="37">
        <v>44348</v>
      </c>
      <c r="I40" s="15">
        <v>0</v>
      </c>
      <c r="J40" s="15">
        <v>0</v>
      </c>
      <c r="K40" s="15">
        <v>95.269000000000005</v>
      </c>
      <c r="L40" s="15">
        <v>0</v>
      </c>
      <c r="M40" s="15">
        <v>0</v>
      </c>
    </row>
    <row r="41" spans="1:19" ht="45.75" customHeight="1" x14ac:dyDescent="0.25">
      <c r="A41" s="34" t="s">
        <v>34</v>
      </c>
      <c r="B41" s="48" t="s">
        <v>41</v>
      </c>
      <c r="C41" s="34" t="s">
        <v>62</v>
      </c>
      <c r="D41" s="48" t="s">
        <v>61</v>
      </c>
      <c r="E41" s="48" t="s">
        <v>63</v>
      </c>
      <c r="F41" s="48" t="s">
        <v>33</v>
      </c>
      <c r="G41" s="34" t="s">
        <v>64</v>
      </c>
      <c r="H41" s="37">
        <v>44349</v>
      </c>
      <c r="I41" s="15">
        <v>0</v>
      </c>
      <c r="J41" s="15">
        <v>0</v>
      </c>
      <c r="K41" s="15">
        <v>95.269000000000005</v>
      </c>
      <c r="L41" s="15">
        <v>0</v>
      </c>
      <c r="M41" s="15">
        <v>0</v>
      </c>
    </row>
    <row r="42" spans="1:19" ht="55.5" customHeight="1" x14ac:dyDescent="0.25">
      <c r="A42" s="34" t="s">
        <v>34</v>
      </c>
      <c r="B42" s="48" t="s">
        <v>65</v>
      </c>
      <c r="C42" s="22" t="s">
        <v>10</v>
      </c>
      <c r="D42" s="49" t="s">
        <v>66</v>
      </c>
      <c r="E42" s="49" t="s">
        <v>36</v>
      </c>
      <c r="F42" s="49" t="s">
        <v>37</v>
      </c>
      <c r="G42" s="50">
        <f>G43+G44+G45+G46+G47+G48+G49+G50+G51+G52+G57</f>
        <v>11.621700000000001</v>
      </c>
      <c r="H42" s="43">
        <v>45992</v>
      </c>
      <c r="I42" s="51">
        <f>I43+I44+I45+I46+I47+I48+I49+I50+I51+I52+I53+I54+I55+I56+I57</f>
        <v>10.661000000000001</v>
      </c>
      <c r="J42" s="51">
        <f>J43+J44+J45+J46+J47+J48+J49+J50+J51+J52+J53+J54+J55+J56+J57</f>
        <v>4.0570000000000004</v>
      </c>
      <c r="K42" s="52">
        <f>K43+K44+K45+K46+K47+K48+K49+K50+K51+K52+K59+K53+K54+K55+K56+K57+K58</f>
        <v>1021486.6240000001</v>
      </c>
      <c r="L42" s="52">
        <f t="shared" ref="L42:M42" si="8">L43+L44+L45+L46+L47+L48+L49+L50+L51+L52+L59+L53+L54+L55+L56+L57+L58</f>
        <v>2028178.3711700002</v>
      </c>
      <c r="M42" s="52">
        <f t="shared" si="8"/>
        <v>1973004.41</v>
      </c>
    </row>
    <row r="43" spans="1:19" ht="48" customHeight="1" x14ac:dyDescent="0.25">
      <c r="A43" s="34" t="s">
        <v>34</v>
      </c>
      <c r="B43" s="48" t="s">
        <v>65</v>
      </c>
      <c r="C43" s="48" t="s">
        <v>24</v>
      </c>
      <c r="D43" s="48" t="s">
        <v>67</v>
      </c>
      <c r="E43" s="48" t="s">
        <v>36</v>
      </c>
      <c r="F43" s="48" t="s">
        <v>37</v>
      </c>
      <c r="G43" s="34" t="s">
        <v>241</v>
      </c>
      <c r="H43" s="37">
        <v>44896</v>
      </c>
      <c r="I43" s="34">
        <v>0.78</v>
      </c>
      <c r="J43" s="34">
        <v>0</v>
      </c>
      <c r="K43" s="15">
        <v>62.6</v>
      </c>
      <c r="L43" s="15">
        <v>115695.11</v>
      </c>
      <c r="M43" s="15">
        <v>0</v>
      </c>
      <c r="N43" s="25"/>
      <c r="O43" s="25"/>
      <c r="P43" s="25"/>
      <c r="Q43" s="25"/>
      <c r="R43" s="65"/>
      <c r="S43" s="65"/>
    </row>
    <row r="44" spans="1:19" ht="51" x14ac:dyDescent="0.25">
      <c r="A44" s="34" t="s">
        <v>34</v>
      </c>
      <c r="B44" s="48" t="s">
        <v>65</v>
      </c>
      <c r="C44" s="48" t="s">
        <v>24</v>
      </c>
      <c r="D44" s="48" t="s">
        <v>68</v>
      </c>
      <c r="E44" s="48" t="s">
        <v>36</v>
      </c>
      <c r="F44" s="48" t="s">
        <v>37</v>
      </c>
      <c r="G44" s="34" t="s">
        <v>242</v>
      </c>
      <c r="H44" s="37">
        <v>44896</v>
      </c>
      <c r="I44" s="34">
        <v>1.72</v>
      </c>
      <c r="J44" s="34" t="s">
        <v>245</v>
      </c>
      <c r="K44" s="15">
        <f>171200+242.79</f>
        <v>171442.79</v>
      </c>
      <c r="L44" s="15">
        <v>208812.87117</v>
      </c>
      <c r="M44" s="15">
        <v>0</v>
      </c>
      <c r="N44" s="25"/>
      <c r="O44" s="25"/>
      <c r="P44" s="25"/>
      <c r="Q44" s="25"/>
      <c r="R44" s="65"/>
      <c r="S44" s="65"/>
    </row>
    <row r="45" spans="1:19" ht="51" x14ac:dyDescent="0.25">
      <c r="A45" s="34" t="s">
        <v>34</v>
      </c>
      <c r="B45" s="48" t="s">
        <v>65</v>
      </c>
      <c r="C45" s="48" t="s">
        <v>24</v>
      </c>
      <c r="D45" s="48" t="s">
        <v>69</v>
      </c>
      <c r="E45" s="48" t="s">
        <v>36</v>
      </c>
      <c r="F45" s="48" t="s">
        <v>37</v>
      </c>
      <c r="G45" s="34" t="s">
        <v>243</v>
      </c>
      <c r="H45" s="37">
        <v>44531</v>
      </c>
      <c r="I45" s="34" t="s">
        <v>244</v>
      </c>
      <c r="J45" s="34" t="s">
        <v>245</v>
      </c>
      <c r="K45" s="15">
        <v>764.89</v>
      </c>
      <c r="L45" s="15">
        <v>26706.59</v>
      </c>
      <c r="M45" s="15">
        <v>0</v>
      </c>
      <c r="N45" s="25"/>
      <c r="O45" s="25"/>
      <c r="P45" s="25"/>
      <c r="Q45" s="25"/>
      <c r="R45" s="65"/>
      <c r="S45" s="65"/>
    </row>
    <row r="46" spans="1:19" ht="51" x14ac:dyDescent="0.25">
      <c r="A46" s="34" t="s">
        <v>34</v>
      </c>
      <c r="B46" s="48" t="s">
        <v>65</v>
      </c>
      <c r="C46" s="48" t="s">
        <v>24</v>
      </c>
      <c r="D46" s="48" t="s">
        <v>70</v>
      </c>
      <c r="E46" s="48" t="s">
        <v>36</v>
      </c>
      <c r="F46" s="48" t="s">
        <v>37</v>
      </c>
      <c r="G46" s="34" t="s">
        <v>246</v>
      </c>
      <c r="H46" s="37">
        <v>44896</v>
      </c>
      <c r="I46" s="34" t="s">
        <v>247</v>
      </c>
      <c r="J46" s="34" t="s">
        <v>245</v>
      </c>
      <c r="K46" s="15">
        <v>87015.145999999993</v>
      </c>
      <c r="L46" s="15">
        <v>211100.65</v>
      </c>
      <c r="M46" s="15">
        <v>0</v>
      </c>
      <c r="N46" s="25"/>
      <c r="O46" s="25"/>
      <c r="P46" s="25"/>
      <c r="Q46" s="25"/>
      <c r="R46" s="65"/>
      <c r="S46" s="65"/>
    </row>
    <row r="47" spans="1:19" ht="63.75" customHeight="1" x14ac:dyDescent="0.25">
      <c r="A47" s="34" t="s">
        <v>34</v>
      </c>
      <c r="B47" s="48" t="s">
        <v>65</v>
      </c>
      <c r="C47" s="48" t="s">
        <v>24</v>
      </c>
      <c r="D47" s="48" t="s">
        <v>71</v>
      </c>
      <c r="E47" s="48" t="s">
        <v>36</v>
      </c>
      <c r="F47" s="48" t="s">
        <v>19</v>
      </c>
      <c r="G47" s="34">
        <v>0.73</v>
      </c>
      <c r="H47" s="37">
        <v>44531</v>
      </c>
      <c r="I47" s="34" t="s">
        <v>245</v>
      </c>
      <c r="J47" s="34" t="s">
        <v>245</v>
      </c>
      <c r="K47" s="15">
        <v>7.19</v>
      </c>
      <c r="L47" s="15">
        <v>0</v>
      </c>
      <c r="M47" s="15">
        <v>0</v>
      </c>
      <c r="N47" s="25"/>
      <c r="O47" s="25"/>
      <c r="P47" s="25"/>
      <c r="Q47" s="25"/>
      <c r="R47" s="65"/>
      <c r="S47" s="65"/>
    </row>
    <row r="48" spans="1:19" ht="55.5" customHeight="1" x14ac:dyDescent="0.25">
      <c r="A48" s="34" t="s">
        <v>34</v>
      </c>
      <c r="B48" s="48" t="s">
        <v>65</v>
      </c>
      <c r="C48" s="48" t="s">
        <v>24</v>
      </c>
      <c r="D48" s="48" t="s">
        <v>72</v>
      </c>
      <c r="E48" s="48" t="s">
        <v>36</v>
      </c>
      <c r="F48" s="48" t="s">
        <v>19</v>
      </c>
      <c r="G48" s="34" t="s">
        <v>248</v>
      </c>
      <c r="H48" s="37">
        <v>44896</v>
      </c>
      <c r="I48" s="34" t="s">
        <v>249</v>
      </c>
      <c r="J48" s="34" t="s">
        <v>245</v>
      </c>
      <c r="K48" s="15">
        <v>41.27</v>
      </c>
      <c r="L48" s="15">
        <v>158741.38</v>
      </c>
      <c r="M48" s="15">
        <v>0</v>
      </c>
      <c r="N48" s="25"/>
      <c r="O48" s="25"/>
      <c r="P48" s="25"/>
      <c r="Q48" s="25"/>
      <c r="R48" s="65"/>
      <c r="S48" s="65"/>
    </row>
    <row r="49" spans="1:19" ht="55.5" customHeight="1" x14ac:dyDescent="0.25">
      <c r="A49" s="34" t="s">
        <v>34</v>
      </c>
      <c r="B49" s="48" t="s">
        <v>65</v>
      </c>
      <c r="C49" s="48" t="s">
        <v>24</v>
      </c>
      <c r="D49" s="48" t="s">
        <v>73</v>
      </c>
      <c r="E49" s="48" t="s">
        <v>36</v>
      </c>
      <c r="F49" s="48" t="s">
        <v>19</v>
      </c>
      <c r="G49" s="34">
        <v>4.3899999999999997</v>
      </c>
      <c r="H49" s="37">
        <v>44531</v>
      </c>
      <c r="I49" s="34" t="s">
        <v>245</v>
      </c>
      <c r="J49" s="34" t="s">
        <v>245</v>
      </c>
      <c r="K49" s="15">
        <f>71.51+79.5</f>
        <v>151.01</v>
      </c>
      <c r="L49" s="15">
        <v>0</v>
      </c>
      <c r="M49" s="15">
        <v>0</v>
      </c>
      <c r="N49" s="25"/>
      <c r="O49" s="25"/>
      <c r="P49" s="25"/>
      <c r="Q49" s="25"/>
      <c r="R49" s="65"/>
      <c r="S49" s="65"/>
    </row>
    <row r="50" spans="1:19" ht="53.25" customHeight="1" x14ac:dyDescent="0.25">
      <c r="A50" s="34" t="s">
        <v>34</v>
      </c>
      <c r="B50" s="48" t="s">
        <v>65</v>
      </c>
      <c r="C50" s="48" t="s">
        <v>24</v>
      </c>
      <c r="D50" s="48" t="s">
        <v>74</v>
      </c>
      <c r="E50" s="48" t="s">
        <v>36</v>
      </c>
      <c r="F50" s="48" t="s">
        <v>19</v>
      </c>
      <c r="G50" s="34" t="s">
        <v>245</v>
      </c>
      <c r="H50" s="37">
        <v>45992</v>
      </c>
      <c r="I50" s="34" t="s">
        <v>250</v>
      </c>
      <c r="J50" s="34" t="s">
        <v>251</v>
      </c>
      <c r="K50" s="15">
        <v>306.303</v>
      </c>
      <c r="L50" s="15">
        <v>200000</v>
      </c>
      <c r="M50" s="15">
        <v>253482.83</v>
      </c>
      <c r="N50" s="25"/>
      <c r="O50" s="25"/>
      <c r="P50" s="25"/>
      <c r="Q50" s="25"/>
      <c r="R50" s="65"/>
      <c r="S50" s="65"/>
    </row>
    <row r="51" spans="1:19" ht="55.5" customHeight="1" x14ac:dyDescent="0.25">
      <c r="A51" s="34" t="s">
        <v>34</v>
      </c>
      <c r="B51" s="48" t="s">
        <v>65</v>
      </c>
      <c r="C51" s="48" t="s">
        <v>24</v>
      </c>
      <c r="D51" s="48" t="s">
        <v>75</v>
      </c>
      <c r="E51" s="48" t="s">
        <v>36</v>
      </c>
      <c r="F51" s="48" t="s">
        <v>19</v>
      </c>
      <c r="G51" s="34">
        <v>0.55000000000000004</v>
      </c>
      <c r="H51" s="37">
        <v>44531</v>
      </c>
      <c r="I51" s="34" t="s">
        <v>245</v>
      </c>
      <c r="J51" s="34" t="s">
        <v>245</v>
      </c>
      <c r="K51" s="15">
        <v>43362.23</v>
      </c>
      <c r="L51" s="15">
        <v>0</v>
      </c>
      <c r="M51" s="15">
        <v>0</v>
      </c>
      <c r="N51" s="25"/>
      <c r="O51" s="25"/>
      <c r="P51" s="25"/>
      <c r="Q51" s="25"/>
      <c r="R51" s="65"/>
      <c r="S51" s="65"/>
    </row>
    <row r="52" spans="1:19" ht="54.75" customHeight="1" x14ac:dyDescent="0.25">
      <c r="A52" s="34" t="s">
        <v>34</v>
      </c>
      <c r="B52" s="48" t="s">
        <v>65</v>
      </c>
      <c r="C52" s="48" t="s">
        <v>24</v>
      </c>
      <c r="D52" s="48" t="s">
        <v>76</v>
      </c>
      <c r="E52" s="48" t="s">
        <v>36</v>
      </c>
      <c r="F52" s="48" t="s">
        <v>19</v>
      </c>
      <c r="G52" s="34">
        <v>1.1617</v>
      </c>
      <c r="H52" s="37">
        <v>44531</v>
      </c>
      <c r="I52" s="34" t="s">
        <v>245</v>
      </c>
      <c r="J52" s="34" t="s">
        <v>245</v>
      </c>
      <c r="K52" s="16">
        <v>8.4809999999999999</v>
      </c>
      <c r="L52" s="15">
        <v>0</v>
      </c>
      <c r="M52" s="15">
        <v>0</v>
      </c>
      <c r="N52" s="25"/>
      <c r="O52" s="25"/>
      <c r="P52" s="25"/>
      <c r="Q52" s="25"/>
      <c r="R52" s="65"/>
      <c r="S52" s="65"/>
    </row>
    <row r="53" spans="1:19" ht="55.5" customHeight="1" x14ac:dyDescent="0.25">
      <c r="A53" s="34" t="s">
        <v>34</v>
      </c>
      <c r="B53" s="48" t="s">
        <v>65</v>
      </c>
      <c r="C53" s="48" t="s">
        <v>24</v>
      </c>
      <c r="D53" s="48" t="s">
        <v>223</v>
      </c>
      <c r="E53" s="48" t="s">
        <v>36</v>
      </c>
      <c r="F53" s="48" t="s">
        <v>19</v>
      </c>
      <c r="G53" s="15">
        <v>0</v>
      </c>
      <c r="H53" s="37">
        <v>45261</v>
      </c>
      <c r="I53" s="53">
        <v>8.3000000000000004E-2</v>
      </c>
      <c r="J53" s="53">
        <v>0.41699999999999998</v>
      </c>
      <c r="K53" s="16">
        <v>0</v>
      </c>
      <c r="L53" s="15">
        <v>10526.31</v>
      </c>
      <c r="M53" s="15">
        <v>52631.58</v>
      </c>
      <c r="N53" s="21"/>
      <c r="R53" s="26"/>
      <c r="S53" s="26"/>
    </row>
    <row r="54" spans="1:19" ht="55.5" customHeight="1" x14ac:dyDescent="0.25">
      <c r="A54" s="34" t="s">
        <v>34</v>
      </c>
      <c r="B54" s="48" t="s">
        <v>65</v>
      </c>
      <c r="C54" s="48" t="s">
        <v>24</v>
      </c>
      <c r="D54" s="48" t="s">
        <v>224</v>
      </c>
      <c r="E54" s="48" t="s">
        <v>36</v>
      </c>
      <c r="F54" s="48" t="s">
        <v>19</v>
      </c>
      <c r="G54" s="15">
        <v>0</v>
      </c>
      <c r="H54" s="37">
        <v>44896</v>
      </c>
      <c r="I54" s="53">
        <v>0.33100000000000002</v>
      </c>
      <c r="J54" s="15">
        <v>0</v>
      </c>
      <c r="K54" s="15">
        <v>0</v>
      </c>
      <c r="L54" s="15">
        <v>28989.9</v>
      </c>
      <c r="M54" s="15">
        <v>0</v>
      </c>
      <c r="R54" s="26"/>
      <c r="S54" s="26"/>
    </row>
    <row r="55" spans="1:19" ht="64.5" customHeight="1" x14ac:dyDescent="0.25">
      <c r="A55" s="34" t="s">
        <v>34</v>
      </c>
      <c r="B55" s="48" t="s">
        <v>65</v>
      </c>
      <c r="C55" s="48" t="s">
        <v>24</v>
      </c>
      <c r="D55" s="48" t="s">
        <v>225</v>
      </c>
      <c r="E55" s="48" t="s">
        <v>36</v>
      </c>
      <c r="F55" s="48" t="s">
        <v>19</v>
      </c>
      <c r="G55" s="15">
        <v>0</v>
      </c>
      <c r="H55" s="37">
        <v>44896</v>
      </c>
      <c r="I55" s="53">
        <v>0.75700000000000001</v>
      </c>
      <c r="J55" s="15">
        <v>0</v>
      </c>
      <c r="K55" s="15">
        <v>0</v>
      </c>
      <c r="L55" s="15">
        <v>113622.22</v>
      </c>
      <c r="M55" s="15">
        <v>0</v>
      </c>
      <c r="R55" s="26"/>
      <c r="S55" s="26"/>
    </row>
    <row r="56" spans="1:19" ht="54.75" customHeight="1" x14ac:dyDescent="0.25">
      <c r="A56" s="34" t="s">
        <v>34</v>
      </c>
      <c r="B56" s="48" t="s">
        <v>65</v>
      </c>
      <c r="C56" s="48" t="s">
        <v>24</v>
      </c>
      <c r="D56" s="48" t="s">
        <v>227</v>
      </c>
      <c r="E56" s="48" t="s">
        <v>36</v>
      </c>
      <c r="F56" s="48" t="s">
        <v>19</v>
      </c>
      <c r="G56" s="15">
        <v>0</v>
      </c>
      <c r="H56" s="37">
        <v>44896</v>
      </c>
      <c r="I56" s="53">
        <v>0.9</v>
      </c>
      <c r="J56" s="15">
        <v>0</v>
      </c>
      <c r="K56" s="15">
        <v>0</v>
      </c>
      <c r="L56" s="15">
        <v>48000</v>
      </c>
      <c r="M56" s="15">
        <v>0</v>
      </c>
      <c r="R56" s="26"/>
      <c r="S56" s="26"/>
    </row>
    <row r="57" spans="1:19" ht="71.25" customHeight="1" x14ac:dyDescent="0.25">
      <c r="A57" s="34" t="s">
        <v>34</v>
      </c>
      <c r="B57" s="48" t="s">
        <v>65</v>
      </c>
      <c r="C57" s="48" t="s">
        <v>24</v>
      </c>
      <c r="D57" s="48" t="s">
        <v>77</v>
      </c>
      <c r="E57" s="48" t="s">
        <v>36</v>
      </c>
      <c r="F57" s="48" t="s">
        <v>19</v>
      </c>
      <c r="G57" s="34">
        <v>2.2200000000000002</v>
      </c>
      <c r="H57" s="37">
        <v>45992</v>
      </c>
      <c r="I57" s="53">
        <f t="shared" ref="I57:I59" si="9">G57</f>
        <v>2.2200000000000002</v>
      </c>
      <c r="J57" s="53">
        <f t="shared" ref="J57:J59" si="10">G57</f>
        <v>2.2200000000000002</v>
      </c>
      <c r="K57" s="15">
        <v>664830.37</v>
      </c>
      <c r="L57" s="15">
        <v>905983.34</v>
      </c>
      <c r="M57" s="17">
        <v>1666890</v>
      </c>
      <c r="R57" s="26"/>
      <c r="S57" s="26"/>
    </row>
    <row r="58" spans="1:19" ht="59.25" customHeight="1" x14ac:dyDescent="0.25">
      <c r="A58" s="34" t="s">
        <v>34</v>
      </c>
      <c r="B58" s="48" t="s">
        <v>65</v>
      </c>
      <c r="C58" s="48" t="s">
        <v>24</v>
      </c>
      <c r="D58" s="48" t="s">
        <v>310</v>
      </c>
      <c r="E58" s="48" t="s">
        <v>36</v>
      </c>
      <c r="F58" s="48" t="s">
        <v>19</v>
      </c>
      <c r="G58" s="34" t="s">
        <v>336</v>
      </c>
      <c r="H58" s="37">
        <v>44531</v>
      </c>
      <c r="I58" s="53" t="str">
        <f>G58</f>
        <v>0,588</v>
      </c>
      <c r="J58" s="53" t="str">
        <f>G58</f>
        <v>0,588</v>
      </c>
      <c r="K58" s="15">
        <v>39848.76</v>
      </c>
      <c r="L58" s="15">
        <v>0</v>
      </c>
      <c r="M58" s="17">
        <v>0</v>
      </c>
      <c r="N58" s="75"/>
      <c r="R58" s="26"/>
      <c r="S58" s="26"/>
    </row>
    <row r="59" spans="1:19" ht="67.5" customHeight="1" x14ac:dyDescent="0.25">
      <c r="A59" s="34" t="s">
        <v>34</v>
      </c>
      <c r="B59" s="48"/>
      <c r="C59" s="48" t="s">
        <v>62</v>
      </c>
      <c r="D59" s="48" t="s">
        <v>78</v>
      </c>
      <c r="E59" s="48" t="s">
        <v>36</v>
      </c>
      <c r="F59" s="48" t="s">
        <v>19</v>
      </c>
      <c r="G59" s="34">
        <v>2.2200000000000002</v>
      </c>
      <c r="H59" s="37">
        <v>45992</v>
      </c>
      <c r="I59" s="47">
        <f t="shared" si="9"/>
        <v>2.2200000000000002</v>
      </c>
      <c r="J59" s="47">
        <f t="shared" si="10"/>
        <v>2.2200000000000002</v>
      </c>
      <c r="K59" s="15">
        <v>13645.584000000001</v>
      </c>
      <c r="L59" s="15">
        <v>0</v>
      </c>
      <c r="M59" s="15">
        <f>M60</f>
        <v>0</v>
      </c>
      <c r="R59" s="26"/>
      <c r="S59" s="26"/>
    </row>
    <row r="60" spans="1:19" ht="62.25" customHeight="1" x14ac:dyDescent="0.25">
      <c r="A60" s="38" t="s">
        <v>34</v>
      </c>
      <c r="B60" s="49" t="s">
        <v>65</v>
      </c>
      <c r="C60" s="33" t="s">
        <v>10</v>
      </c>
      <c r="D60" s="49" t="s">
        <v>79</v>
      </c>
      <c r="E60" s="49" t="s">
        <v>32</v>
      </c>
      <c r="F60" s="49" t="s">
        <v>33</v>
      </c>
      <c r="G60" s="38">
        <f>G61</f>
        <v>1</v>
      </c>
      <c r="H60" s="43">
        <v>44531</v>
      </c>
      <c r="I60" s="54">
        <f t="shared" ref="I60:I61" si="11">G60</f>
        <v>1</v>
      </c>
      <c r="J60" s="54">
        <f t="shared" ref="J60:J61" si="12">G60</f>
        <v>1</v>
      </c>
      <c r="K60" s="18">
        <f>K61</f>
        <v>321524.05</v>
      </c>
      <c r="L60" s="18">
        <f>L61</f>
        <v>94016.66</v>
      </c>
      <c r="M60" s="18">
        <f>M61</f>
        <v>0</v>
      </c>
      <c r="R60" s="26"/>
      <c r="S60" s="26"/>
    </row>
    <row r="61" spans="1:19" ht="32.25" customHeight="1" x14ac:dyDescent="0.25">
      <c r="A61" s="34" t="s">
        <v>34</v>
      </c>
      <c r="B61" s="48" t="s">
        <v>65</v>
      </c>
      <c r="C61" s="55" t="s">
        <v>80</v>
      </c>
      <c r="D61" s="48" t="s">
        <v>81</v>
      </c>
      <c r="E61" s="48" t="s">
        <v>32</v>
      </c>
      <c r="F61" s="48" t="s">
        <v>33</v>
      </c>
      <c r="G61" s="34">
        <v>1</v>
      </c>
      <c r="H61" s="37">
        <v>44531</v>
      </c>
      <c r="I61" s="56">
        <f t="shared" si="11"/>
        <v>1</v>
      </c>
      <c r="J61" s="56">
        <f t="shared" si="12"/>
        <v>1</v>
      </c>
      <c r="K61" s="15">
        <v>321524.05</v>
      </c>
      <c r="L61" s="15">
        <v>94016.66</v>
      </c>
      <c r="M61" s="15">
        <v>0</v>
      </c>
      <c r="R61" s="26"/>
      <c r="S61" s="26"/>
    </row>
    <row r="62" spans="1:19" ht="51" customHeight="1" x14ac:dyDescent="0.25">
      <c r="A62" s="38" t="s">
        <v>82</v>
      </c>
      <c r="B62" s="33" t="s">
        <v>9</v>
      </c>
      <c r="C62" s="33" t="s">
        <v>9</v>
      </c>
      <c r="D62" s="49" t="s">
        <v>83</v>
      </c>
      <c r="E62" s="49" t="s">
        <v>18</v>
      </c>
      <c r="F62" s="49" t="s">
        <v>19</v>
      </c>
      <c r="G62" s="18">
        <f>G63+G160</f>
        <v>612.42899999999997</v>
      </c>
      <c r="H62" s="43">
        <v>44531</v>
      </c>
      <c r="I62" s="18">
        <f>I63+I160</f>
        <v>319.31900000000002</v>
      </c>
      <c r="J62" s="18">
        <f>J63+J160</f>
        <v>308.01799999999997</v>
      </c>
      <c r="K62" s="18">
        <f>K63+K160+K163+K165+K167+K169+K172+K174</f>
        <v>1782460.4575</v>
      </c>
      <c r="L62" s="18">
        <f>L63+L160+L163+L165+L167+L169+L172+L174</f>
        <v>1175140.3400000001</v>
      </c>
      <c r="M62" s="18">
        <f>M63+M160+M163+M165+M167+M169+M172+M174</f>
        <v>1114119.42</v>
      </c>
      <c r="R62" s="26"/>
      <c r="S62" s="26"/>
    </row>
    <row r="63" spans="1:19" ht="66" customHeight="1" x14ac:dyDescent="0.25">
      <c r="A63" s="38" t="s">
        <v>82</v>
      </c>
      <c r="B63" s="49" t="s">
        <v>23</v>
      </c>
      <c r="C63" s="33" t="s">
        <v>9</v>
      </c>
      <c r="D63" s="49" t="s">
        <v>21</v>
      </c>
      <c r="E63" s="49" t="s">
        <v>18</v>
      </c>
      <c r="F63" s="49" t="s">
        <v>19</v>
      </c>
      <c r="G63" s="18">
        <f>G69+G70+G71+G72+G73+G84+G85+G86+G87+G88+G89+G90+G91+G92+G93+G94+G96+G97+G98+G99+G100+G101+G102+G105+G106+G107+G108+G109+G110+G126+G127+G128+G129+G130+G131+G132+G133+G134+G135+G144+G145+G146+G147+G148+G149+G150+G151+G152+G153+G154+G155+G156+G157+G158+G159</f>
        <v>11.129000000000003</v>
      </c>
      <c r="H63" s="43">
        <v>44531</v>
      </c>
      <c r="I63" s="18">
        <f>I69+I70+I71+I72+I73+I84+I85+I86+I87+I88+I89+I90+I91+I92+I93+I94+I96+I97+I98+I99+I100+I101+I102+I105+I106+I107+I108+I109+I110+I126+I127+I128+I129+I130+I131+I132+I133+I134+I135+I144+I145+I146+I147+I148+I149+I150+I151+I152+I153+I154+I155+I156+I157+I158+I159</f>
        <v>6.3190000000000008</v>
      </c>
      <c r="J63" s="18">
        <f>J69+J70+J71+J72+J73+J84+J85+J86+J87+J88+J89+J90+J91+J92+J93+J94+J96+J97+J98+J99+J100+J101+J102+J105+J106+J107+J108+J109+J110+J126+J127+J128+J129+J130+J131+J132+J133+J134+J135+J144+J145+J146+J147+J148+J149+J150+J151+J152+J153+J154+J155+J156+J157+J158+J159</f>
        <v>7.0179999999999998</v>
      </c>
      <c r="K63" s="18">
        <f>SUM(K64:K125)</f>
        <v>369909.85749999998</v>
      </c>
      <c r="L63" s="18">
        <f>SUBTOTAL(9,L64:L159)</f>
        <v>252965.42000000004</v>
      </c>
      <c r="M63" s="57">
        <f>SUBTOTAL(9,M64:M159)</f>
        <v>200000.00000000003</v>
      </c>
      <c r="N63" s="29"/>
      <c r="O63" s="29"/>
      <c r="R63" s="26"/>
      <c r="S63" s="26"/>
    </row>
    <row r="64" spans="1:19" ht="47.25" customHeight="1" x14ac:dyDescent="0.25">
      <c r="A64" s="34" t="s">
        <v>82</v>
      </c>
      <c r="B64" s="48" t="s">
        <v>23</v>
      </c>
      <c r="C64" s="48" t="s">
        <v>24</v>
      </c>
      <c r="D64" s="48" t="s">
        <v>84</v>
      </c>
      <c r="E64" s="48" t="s">
        <v>151</v>
      </c>
      <c r="F64" s="48" t="s">
        <v>33</v>
      </c>
      <c r="G64" s="15">
        <v>1</v>
      </c>
      <c r="H64" s="37">
        <v>44531</v>
      </c>
      <c r="I64" s="34" t="s">
        <v>245</v>
      </c>
      <c r="J64" s="34" t="s">
        <v>245</v>
      </c>
      <c r="K64" s="15">
        <v>3900</v>
      </c>
      <c r="L64" s="15">
        <v>0</v>
      </c>
      <c r="M64" s="15">
        <v>0</v>
      </c>
      <c r="O64" s="74"/>
    </row>
    <row r="65" spans="1:18" ht="57" customHeight="1" x14ac:dyDescent="0.25">
      <c r="A65" s="34" t="s">
        <v>82</v>
      </c>
      <c r="B65" s="48" t="s">
        <v>23</v>
      </c>
      <c r="C65" s="48" t="s">
        <v>24</v>
      </c>
      <c r="D65" s="48" t="s">
        <v>85</v>
      </c>
      <c r="E65" s="48" t="s">
        <v>151</v>
      </c>
      <c r="F65" s="48" t="s">
        <v>33</v>
      </c>
      <c r="G65" s="34" t="s">
        <v>296</v>
      </c>
      <c r="H65" s="37">
        <v>44531</v>
      </c>
      <c r="I65" s="34" t="s">
        <v>245</v>
      </c>
      <c r="J65" s="34" t="s">
        <v>245</v>
      </c>
      <c r="K65" s="15">
        <v>2400</v>
      </c>
      <c r="L65" s="15">
        <v>0</v>
      </c>
      <c r="M65" s="15">
        <v>0</v>
      </c>
      <c r="N65" s="118"/>
      <c r="O65" s="119"/>
      <c r="P65" s="119"/>
      <c r="R65" s="21"/>
    </row>
    <row r="66" spans="1:18" ht="73.5" customHeight="1" x14ac:dyDescent="0.25">
      <c r="A66" s="34" t="s">
        <v>82</v>
      </c>
      <c r="B66" s="48" t="s">
        <v>23</v>
      </c>
      <c r="C66" s="48" t="s">
        <v>24</v>
      </c>
      <c r="D66" s="48" t="s">
        <v>86</v>
      </c>
      <c r="E66" s="48" t="s">
        <v>43</v>
      </c>
      <c r="F66" s="48" t="s">
        <v>33</v>
      </c>
      <c r="G66" s="34">
        <v>1</v>
      </c>
      <c r="H66" s="37">
        <v>44531</v>
      </c>
      <c r="I66" s="34" t="s">
        <v>245</v>
      </c>
      <c r="J66" s="34" t="s">
        <v>245</v>
      </c>
      <c r="K66" s="15">
        <v>12019.87</v>
      </c>
      <c r="L66" s="15">
        <v>0</v>
      </c>
      <c r="M66" s="15">
        <v>0</v>
      </c>
      <c r="O66" s="21"/>
    </row>
    <row r="67" spans="1:18" ht="90" customHeight="1" x14ac:dyDescent="0.25">
      <c r="A67" s="34" t="s">
        <v>82</v>
      </c>
      <c r="B67" s="48" t="s">
        <v>23</v>
      </c>
      <c r="C67" s="48" t="s">
        <v>24</v>
      </c>
      <c r="D67" s="48" t="s">
        <v>87</v>
      </c>
      <c r="E67" s="48" t="s">
        <v>43</v>
      </c>
      <c r="F67" s="48" t="s">
        <v>33</v>
      </c>
      <c r="G67" s="34">
        <v>1</v>
      </c>
      <c r="H67" s="37">
        <v>44531</v>
      </c>
      <c r="I67" s="34" t="s">
        <v>245</v>
      </c>
      <c r="J67" s="34" t="s">
        <v>245</v>
      </c>
      <c r="K67" s="15">
        <v>8731.8700000000008</v>
      </c>
      <c r="L67" s="15">
        <v>0</v>
      </c>
      <c r="M67" s="15">
        <v>0</v>
      </c>
    </row>
    <row r="68" spans="1:18" ht="36.75" customHeight="1" x14ac:dyDescent="0.25">
      <c r="A68" s="34" t="s">
        <v>82</v>
      </c>
      <c r="B68" s="48" t="s">
        <v>23</v>
      </c>
      <c r="C68" s="48" t="s">
        <v>24</v>
      </c>
      <c r="D68" s="48" t="s">
        <v>88</v>
      </c>
      <c r="E68" s="48" t="s">
        <v>153</v>
      </c>
      <c r="F68" s="48" t="s">
        <v>33</v>
      </c>
      <c r="G68" s="34">
        <v>3</v>
      </c>
      <c r="H68" s="37">
        <v>44531</v>
      </c>
      <c r="I68" s="34" t="s">
        <v>245</v>
      </c>
      <c r="J68" s="34" t="s">
        <v>245</v>
      </c>
      <c r="K68" s="15">
        <v>2413.0100000000002</v>
      </c>
      <c r="L68" s="15">
        <v>0</v>
      </c>
      <c r="M68" s="15">
        <v>0</v>
      </c>
    </row>
    <row r="69" spans="1:18" ht="44.25" customHeight="1" x14ac:dyDescent="0.25">
      <c r="A69" s="34" t="s">
        <v>82</v>
      </c>
      <c r="B69" s="48" t="s">
        <v>23</v>
      </c>
      <c r="C69" s="48" t="s">
        <v>24</v>
      </c>
      <c r="D69" s="48" t="s">
        <v>252</v>
      </c>
      <c r="E69" s="48" t="s">
        <v>18</v>
      </c>
      <c r="F69" s="48" t="s">
        <v>19</v>
      </c>
      <c r="G69" s="34">
        <v>0.19</v>
      </c>
      <c r="H69" s="37">
        <v>44317</v>
      </c>
      <c r="I69" s="34" t="s">
        <v>245</v>
      </c>
      <c r="J69" s="34" t="s">
        <v>245</v>
      </c>
      <c r="K69" s="15">
        <v>6091.1918400000004</v>
      </c>
      <c r="L69" s="15">
        <v>0</v>
      </c>
      <c r="M69" s="15">
        <v>0</v>
      </c>
    </row>
    <row r="70" spans="1:18" ht="38.25" x14ac:dyDescent="0.25">
      <c r="A70" s="34" t="s">
        <v>82</v>
      </c>
      <c r="B70" s="48" t="s">
        <v>23</v>
      </c>
      <c r="C70" s="48" t="s">
        <v>24</v>
      </c>
      <c r="D70" s="48" t="s">
        <v>89</v>
      </c>
      <c r="E70" s="48" t="s">
        <v>18</v>
      </c>
      <c r="F70" s="48" t="s">
        <v>19</v>
      </c>
      <c r="G70" s="34">
        <v>0.24</v>
      </c>
      <c r="H70" s="37">
        <v>44348</v>
      </c>
      <c r="I70" s="34" t="s">
        <v>245</v>
      </c>
      <c r="J70" s="34" t="s">
        <v>245</v>
      </c>
      <c r="K70" s="15">
        <v>13069.68</v>
      </c>
      <c r="L70" s="15">
        <v>0</v>
      </c>
      <c r="M70" s="15">
        <v>0</v>
      </c>
    </row>
    <row r="71" spans="1:18" ht="38.25" x14ac:dyDescent="0.25">
      <c r="A71" s="34" t="s">
        <v>82</v>
      </c>
      <c r="B71" s="48" t="s">
        <v>23</v>
      </c>
      <c r="C71" s="48" t="s">
        <v>24</v>
      </c>
      <c r="D71" s="48" t="s">
        <v>90</v>
      </c>
      <c r="E71" s="48" t="s">
        <v>18</v>
      </c>
      <c r="F71" s="48" t="s">
        <v>19</v>
      </c>
      <c r="G71" s="34">
        <v>0.60199999999999998</v>
      </c>
      <c r="H71" s="37">
        <v>44501</v>
      </c>
      <c r="I71" s="34" t="s">
        <v>245</v>
      </c>
      <c r="J71" s="34" t="s">
        <v>245</v>
      </c>
      <c r="K71" s="15">
        <v>33801.393600000003</v>
      </c>
      <c r="L71" s="15">
        <v>0</v>
      </c>
      <c r="M71" s="15">
        <v>0</v>
      </c>
    </row>
    <row r="72" spans="1:18" ht="78.75" customHeight="1" x14ac:dyDescent="0.25">
      <c r="A72" s="34" t="s">
        <v>82</v>
      </c>
      <c r="B72" s="48" t="s">
        <v>23</v>
      </c>
      <c r="C72" s="48" t="s">
        <v>24</v>
      </c>
      <c r="D72" s="48" t="s">
        <v>91</v>
      </c>
      <c r="E72" s="48" t="s">
        <v>18</v>
      </c>
      <c r="F72" s="48" t="s">
        <v>19</v>
      </c>
      <c r="G72" s="34">
        <v>0.34499999999999997</v>
      </c>
      <c r="H72" s="37">
        <v>44896</v>
      </c>
      <c r="I72" s="34" t="s">
        <v>245</v>
      </c>
      <c r="J72" s="34" t="s">
        <v>245</v>
      </c>
      <c r="K72" s="15">
        <v>10000</v>
      </c>
      <c r="L72" s="15">
        <v>0</v>
      </c>
      <c r="M72" s="15">
        <v>0</v>
      </c>
    </row>
    <row r="73" spans="1:18" ht="43.5" customHeight="1" x14ac:dyDescent="0.25">
      <c r="A73" s="34" t="s">
        <v>82</v>
      </c>
      <c r="B73" s="48" t="s">
        <v>23</v>
      </c>
      <c r="C73" s="48" t="s">
        <v>24</v>
      </c>
      <c r="D73" s="48" t="s">
        <v>92</v>
      </c>
      <c r="E73" s="48" t="s">
        <v>18</v>
      </c>
      <c r="F73" s="48" t="s">
        <v>19</v>
      </c>
      <c r="G73" s="34">
        <v>0.65500000000000003</v>
      </c>
      <c r="H73" s="37">
        <v>44774</v>
      </c>
      <c r="I73" s="34" t="s">
        <v>245</v>
      </c>
      <c r="J73" s="34" t="s">
        <v>245</v>
      </c>
      <c r="K73" s="15">
        <v>28288.848000000002</v>
      </c>
      <c r="L73" s="15">
        <v>0</v>
      </c>
      <c r="M73" s="15">
        <v>0</v>
      </c>
    </row>
    <row r="74" spans="1:18" ht="73.5" customHeight="1" x14ac:dyDescent="0.25">
      <c r="A74" s="34" t="s">
        <v>82</v>
      </c>
      <c r="B74" s="48" t="s">
        <v>23</v>
      </c>
      <c r="C74" s="48" t="s">
        <v>24</v>
      </c>
      <c r="D74" s="48" t="s">
        <v>93</v>
      </c>
      <c r="E74" s="48" t="s">
        <v>43</v>
      </c>
      <c r="F74" s="48" t="s">
        <v>33</v>
      </c>
      <c r="G74" s="34">
        <v>1</v>
      </c>
      <c r="H74" s="37">
        <v>44531</v>
      </c>
      <c r="I74" s="34" t="s">
        <v>245</v>
      </c>
      <c r="J74" s="34" t="s">
        <v>245</v>
      </c>
      <c r="K74" s="15">
        <v>160</v>
      </c>
      <c r="L74" s="15">
        <v>0</v>
      </c>
      <c r="M74" s="15">
        <v>0</v>
      </c>
      <c r="N74" s="21"/>
    </row>
    <row r="75" spans="1:18" ht="71.25" customHeight="1" x14ac:dyDescent="0.25">
      <c r="A75" s="34" t="s">
        <v>82</v>
      </c>
      <c r="B75" s="48" t="s">
        <v>23</v>
      </c>
      <c r="C75" s="48" t="s">
        <v>24</v>
      </c>
      <c r="D75" s="48" t="s">
        <v>94</v>
      </c>
      <c r="E75" s="48" t="s">
        <v>43</v>
      </c>
      <c r="F75" s="48" t="s">
        <v>33</v>
      </c>
      <c r="G75" s="34">
        <v>1</v>
      </c>
      <c r="H75" s="37">
        <v>44531</v>
      </c>
      <c r="I75" s="34" t="s">
        <v>245</v>
      </c>
      <c r="J75" s="34" t="s">
        <v>245</v>
      </c>
      <c r="K75" s="15">
        <v>45</v>
      </c>
      <c r="L75" s="15">
        <v>0</v>
      </c>
      <c r="M75" s="15">
        <v>0</v>
      </c>
    </row>
    <row r="76" spans="1:18" ht="60" customHeight="1" x14ac:dyDescent="0.25">
      <c r="A76" s="34" t="s">
        <v>82</v>
      </c>
      <c r="B76" s="48" t="s">
        <v>23</v>
      </c>
      <c r="C76" s="48" t="s">
        <v>24</v>
      </c>
      <c r="D76" s="48" t="s">
        <v>95</v>
      </c>
      <c r="E76" s="48" t="s">
        <v>43</v>
      </c>
      <c r="F76" s="48" t="s">
        <v>33</v>
      </c>
      <c r="G76" s="34">
        <v>1</v>
      </c>
      <c r="H76" s="37">
        <v>44532</v>
      </c>
      <c r="I76" s="34" t="s">
        <v>245</v>
      </c>
      <c r="J76" s="34" t="s">
        <v>245</v>
      </c>
      <c r="K76" s="15">
        <v>119.76</v>
      </c>
      <c r="L76" s="15">
        <v>0</v>
      </c>
      <c r="M76" s="15">
        <v>0</v>
      </c>
    </row>
    <row r="77" spans="1:18" ht="59.25" customHeight="1" x14ac:dyDescent="0.25">
      <c r="A77" s="34" t="s">
        <v>82</v>
      </c>
      <c r="B77" s="48" t="s">
        <v>23</v>
      </c>
      <c r="C77" s="48" t="s">
        <v>24</v>
      </c>
      <c r="D77" s="48" t="s">
        <v>96</v>
      </c>
      <c r="E77" s="48" t="s">
        <v>43</v>
      </c>
      <c r="F77" s="48" t="s">
        <v>33</v>
      </c>
      <c r="G77" s="34">
        <v>1</v>
      </c>
      <c r="H77" s="37">
        <v>44533</v>
      </c>
      <c r="I77" s="34" t="s">
        <v>245</v>
      </c>
      <c r="J77" s="34" t="s">
        <v>245</v>
      </c>
      <c r="K77" s="15">
        <v>48.01</v>
      </c>
      <c r="L77" s="15">
        <v>0</v>
      </c>
      <c r="M77" s="15">
        <v>0</v>
      </c>
    </row>
    <row r="78" spans="1:18" ht="72" customHeight="1" x14ac:dyDescent="0.25">
      <c r="A78" s="34" t="s">
        <v>82</v>
      </c>
      <c r="B78" s="48" t="s">
        <v>23</v>
      </c>
      <c r="C78" s="48" t="s">
        <v>24</v>
      </c>
      <c r="D78" s="48" t="s">
        <v>97</v>
      </c>
      <c r="E78" s="48" t="s">
        <v>43</v>
      </c>
      <c r="F78" s="48" t="s">
        <v>33</v>
      </c>
      <c r="G78" s="34">
        <v>1</v>
      </c>
      <c r="H78" s="37">
        <v>44534</v>
      </c>
      <c r="I78" s="34" t="s">
        <v>245</v>
      </c>
      <c r="J78" s="34" t="s">
        <v>245</v>
      </c>
      <c r="K78" s="15">
        <v>28.73</v>
      </c>
      <c r="L78" s="15">
        <v>0</v>
      </c>
      <c r="M78" s="15">
        <v>0</v>
      </c>
    </row>
    <row r="79" spans="1:18" ht="51" customHeight="1" x14ac:dyDescent="0.25">
      <c r="A79" s="34" t="s">
        <v>82</v>
      </c>
      <c r="B79" s="48" t="s">
        <v>23</v>
      </c>
      <c r="C79" s="48" t="s">
        <v>24</v>
      </c>
      <c r="D79" s="48" t="s">
        <v>98</v>
      </c>
      <c r="E79" s="48" t="s">
        <v>43</v>
      </c>
      <c r="F79" s="48" t="s">
        <v>33</v>
      </c>
      <c r="G79" s="34">
        <v>1</v>
      </c>
      <c r="H79" s="37">
        <v>44287</v>
      </c>
      <c r="I79" s="34" t="s">
        <v>245</v>
      </c>
      <c r="J79" s="34" t="s">
        <v>245</v>
      </c>
      <c r="K79" s="15">
        <v>8.4</v>
      </c>
      <c r="L79" s="15">
        <v>0</v>
      </c>
      <c r="M79" s="15">
        <v>0</v>
      </c>
    </row>
    <row r="80" spans="1:18" ht="72.75" customHeight="1" x14ac:dyDescent="0.25">
      <c r="A80" s="34" t="s">
        <v>82</v>
      </c>
      <c r="B80" s="48" t="s">
        <v>23</v>
      </c>
      <c r="C80" s="48" t="s">
        <v>24</v>
      </c>
      <c r="D80" s="48" t="s">
        <v>99</v>
      </c>
      <c r="E80" s="48" t="s">
        <v>43</v>
      </c>
      <c r="F80" s="48" t="s">
        <v>33</v>
      </c>
      <c r="G80" s="34">
        <v>1</v>
      </c>
      <c r="H80" s="37">
        <v>44531</v>
      </c>
      <c r="I80" s="34" t="s">
        <v>245</v>
      </c>
      <c r="J80" s="34" t="s">
        <v>245</v>
      </c>
      <c r="K80" s="15">
        <v>2042.31</v>
      </c>
      <c r="L80" s="15">
        <v>0</v>
      </c>
      <c r="M80" s="15">
        <v>0</v>
      </c>
    </row>
    <row r="81" spans="1:13" ht="56.25" customHeight="1" x14ac:dyDescent="0.25">
      <c r="A81" s="34" t="s">
        <v>82</v>
      </c>
      <c r="B81" s="48" t="s">
        <v>23</v>
      </c>
      <c r="C81" s="48" t="s">
        <v>24</v>
      </c>
      <c r="D81" s="48" t="s">
        <v>101</v>
      </c>
      <c r="E81" s="48" t="s">
        <v>153</v>
      </c>
      <c r="F81" s="48" t="s">
        <v>33</v>
      </c>
      <c r="G81" s="34">
        <v>1</v>
      </c>
      <c r="H81" s="37">
        <v>44533</v>
      </c>
      <c r="I81" s="34" t="s">
        <v>245</v>
      </c>
      <c r="J81" s="34" t="s">
        <v>245</v>
      </c>
      <c r="K81" s="15">
        <v>56.28</v>
      </c>
      <c r="L81" s="15">
        <v>0</v>
      </c>
      <c r="M81" s="15">
        <v>0</v>
      </c>
    </row>
    <row r="82" spans="1:13" ht="42.75" customHeight="1" x14ac:dyDescent="0.25">
      <c r="A82" s="34" t="s">
        <v>82</v>
      </c>
      <c r="B82" s="48" t="s">
        <v>23</v>
      </c>
      <c r="C82" s="48" t="s">
        <v>24</v>
      </c>
      <c r="D82" s="48" t="s">
        <v>102</v>
      </c>
      <c r="E82" s="48" t="s">
        <v>151</v>
      </c>
      <c r="F82" s="48" t="s">
        <v>33</v>
      </c>
      <c r="G82" s="34">
        <v>1</v>
      </c>
      <c r="H82" s="37">
        <v>44534</v>
      </c>
      <c r="I82" s="34" t="s">
        <v>245</v>
      </c>
      <c r="J82" s="34" t="s">
        <v>245</v>
      </c>
      <c r="K82" s="15">
        <v>195.72</v>
      </c>
      <c r="L82" s="15">
        <v>0</v>
      </c>
      <c r="M82" s="15">
        <v>0</v>
      </c>
    </row>
    <row r="83" spans="1:13" ht="106.5" customHeight="1" x14ac:dyDescent="0.25">
      <c r="A83" s="34" t="s">
        <v>82</v>
      </c>
      <c r="B83" s="48" t="s">
        <v>23</v>
      </c>
      <c r="C83" s="48" t="s">
        <v>24</v>
      </c>
      <c r="D83" s="48" t="s">
        <v>103</v>
      </c>
      <c r="E83" s="48" t="s">
        <v>154</v>
      </c>
      <c r="F83" s="48" t="s">
        <v>33</v>
      </c>
      <c r="G83" s="34">
        <v>1</v>
      </c>
      <c r="H83" s="37">
        <v>44535</v>
      </c>
      <c r="I83" s="34" t="s">
        <v>245</v>
      </c>
      <c r="J83" s="34" t="s">
        <v>245</v>
      </c>
      <c r="K83" s="15">
        <v>311.06</v>
      </c>
      <c r="L83" s="15">
        <v>0</v>
      </c>
      <c r="M83" s="15">
        <v>0</v>
      </c>
    </row>
    <row r="84" spans="1:13" ht="47.25" customHeight="1" x14ac:dyDescent="0.25">
      <c r="A84" s="34" t="s">
        <v>82</v>
      </c>
      <c r="B84" s="48" t="s">
        <v>23</v>
      </c>
      <c r="C84" s="48" t="s">
        <v>24</v>
      </c>
      <c r="D84" s="48" t="s">
        <v>104</v>
      </c>
      <c r="E84" s="48" t="s">
        <v>18</v>
      </c>
      <c r="F84" s="48" t="s">
        <v>19</v>
      </c>
      <c r="G84" s="34">
        <v>0.08</v>
      </c>
      <c r="H84" s="37">
        <v>44531</v>
      </c>
      <c r="I84" s="34" t="s">
        <v>245</v>
      </c>
      <c r="J84" s="34" t="s">
        <v>245</v>
      </c>
      <c r="K84" s="15">
        <v>3190.55</v>
      </c>
      <c r="L84" s="15">
        <v>0</v>
      </c>
      <c r="M84" s="15">
        <v>0</v>
      </c>
    </row>
    <row r="85" spans="1:13" ht="81.75" customHeight="1" x14ac:dyDescent="0.25">
      <c r="A85" s="34" t="s">
        <v>82</v>
      </c>
      <c r="B85" s="48" t="s">
        <v>23</v>
      </c>
      <c r="C85" s="48" t="s">
        <v>24</v>
      </c>
      <c r="D85" s="48" t="s">
        <v>105</v>
      </c>
      <c r="E85" s="48" t="s">
        <v>18</v>
      </c>
      <c r="F85" s="48" t="s">
        <v>19</v>
      </c>
      <c r="G85" s="34">
        <v>0.46500000000000002</v>
      </c>
      <c r="H85" s="37">
        <v>44378</v>
      </c>
      <c r="I85" s="34" t="s">
        <v>245</v>
      </c>
      <c r="J85" s="34" t="s">
        <v>245</v>
      </c>
      <c r="K85" s="15">
        <v>12450.285550000001</v>
      </c>
      <c r="L85" s="15">
        <v>0</v>
      </c>
      <c r="M85" s="15">
        <v>0</v>
      </c>
    </row>
    <row r="86" spans="1:13" ht="38.25" x14ac:dyDescent="0.25">
      <c r="A86" s="34" t="s">
        <v>82</v>
      </c>
      <c r="B86" s="48" t="s">
        <v>23</v>
      </c>
      <c r="C86" s="48" t="s">
        <v>24</v>
      </c>
      <c r="D86" s="108" t="s">
        <v>298</v>
      </c>
      <c r="E86" s="48" t="s">
        <v>155</v>
      </c>
      <c r="F86" s="48" t="s">
        <v>19</v>
      </c>
      <c r="G86" s="34">
        <v>7.0000000000000007E-2</v>
      </c>
      <c r="H86" s="37">
        <v>44348</v>
      </c>
      <c r="I86" s="34" t="s">
        <v>245</v>
      </c>
      <c r="J86" s="34" t="s">
        <v>245</v>
      </c>
      <c r="K86" s="47">
        <v>570.92999999999995</v>
      </c>
      <c r="L86" s="15">
        <v>0</v>
      </c>
      <c r="M86" s="15">
        <v>0</v>
      </c>
    </row>
    <row r="87" spans="1:13" ht="57" x14ac:dyDescent="0.25">
      <c r="A87" s="34" t="s">
        <v>82</v>
      </c>
      <c r="B87" s="48" t="s">
        <v>23</v>
      </c>
      <c r="C87" s="48" t="s">
        <v>24</v>
      </c>
      <c r="D87" s="48" t="s">
        <v>299</v>
      </c>
      <c r="E87" s="48" t="s">
        <v>155</v>
      </c>
      <c r="F87" s="48" t="s">
        <v>19</v>
      </c>
      <c r="G87" s="34">
        <v>0.32</v>
      </c>
      <c r="H87" s="37">
        <v>44531</v>
      </c>
      <c r="I87" s="34" t="s">
        <v>245</v>
      </c>
      <c r="J87" s="34" t="s">
        <v>245</v>
      </c>
      <c r="K87" s="15">
        <v>7159.0011199999999</v>
      </c>
      <c r="L87" s="15">
        <v>0</v>
      </c>
      <c r="M87" s="15">
        <v>0</v>
      </c>
    </row>
    <row r="88" spans="1:13" ht="38.25" x14ac:dyDescent="0.25">
      <c r="A88" s="34" t="s">
        <v>82</v>
      </c>
      <c r="B88" s="48" t="s">
        <v>23</v>
      </c>
      <c r="C88" s="48" t="s">
        <v>24</v>
      </c>
      <c r="D88" s="48" t="s">
        <v>106</v>
      </c>
      <c r="E88" s="48" t="s">
        <v>155</v>
      </c>
      <c r="F88" s="48" t="s">
        <v>19</v>
      </c>
      <c r="G88" s="34">
        <v>0.56000000000000005</v>
      </c>
      <c r="H88" s="37">
        <v>44409</v>
      </c>
      <c r="I88" s="34" t="s">
        <v>245</v>
      </c>
      <c r="J88" s="34" t="s">
        <v>245</v>
      </c>
      <c r="K88" s="15">
        <v>7124.69</v>
      </c>
      <c r="L88" s="15">
        <v>0</v>
      </c>
      <c r="M88" s="15">
        <v>0</v>
      </c>
    </row>
    <row r="89" spans="1:13" ht="38.25" x14ac:dyDescent="0.25">
      <c r="A89" s="34" t="s">
        <v>82</v>
      </c>
      <c r="B89" s="48" t="s">
        <v>23</v>
      </c>
      <c r="C89" s="48" t="s">
        <v>24</v>
      </c>
      <c r="D89" s="48" t="s">
        <v>107</v>
      </c>
      <c r="E89" s="48" t="s">
        <v>155</v>
      </c>
      <c r="F89" s="48" t="s">
        <v>19</v>
      </c>
      <c r="G89" s="34">
        <v>0.2</v>
      </c>
      <c r="H89" s="37">
        <v>44378</v>
      </c>
      <c r="I89" s="34" t="s">
        <v>245</v>
      </c>
      <c r="J89" s="34" t="s">
        <v>245</v>
      </c>
      <c r="K89" s="15">
        <v>1042.2010299999999</v>
      </c>
      <c r="L89" s="15">
        <v>0</v>
      </c>
      <c r="M89" s="15">
        <v>0</v>
      </c>
    </row>
    <row r="90" spans="1:13" ht="45" customHeight="1" x14ac:dyDescent="0.25">
      <c r="A90" s="34" t="s">
        <v>82</v>
      </c>
      <c r="B90" s="48" t="s">
        <v>23</v>
      </c>
      <c r="C90" s="48" t="s">
        <v>24</v>
      </c>
      <c r="D90" s="48" t="s">
        <v>108</v>
      </c>
      <c r="E90" s="48" t="s">
        <v>156</v>
      </c>
      <c r="F90" s="48" t="s">
        <v>19</v>
      </c>
      <c r="G90" s="34">
        <v>0.25600000000000001</v>
      </c>
      <c r="H90" s="37">
        <v>44348</v>
      </c>
      <c r="I90" s="34" t="s">
        <v>245</v>
      </c>
      <c r="J90" s="34" t="s">
        <v>245</v>
      </c>
      <c r="K90" s="15">
        <v>1382.44</v>
      </c>
      <c r="L90" s="15">
        <v>0</v>
      </c>
      <c r="M90" s="15">
        <v>0</v>
      </c>
    </row>
    <row r="91" spans="1:13" ht="51" x14ac:dyDescent="0.25">
      <c r="A91" s="34" t="s">
        <v>82</v>
      </c>
      <c r="B91" s="48" t="s">
        <v>23</v>
      </c>
      <c r="C91" s="48" t="s">
        <v>24</v>
      </c>
      <c r="D91" s="48" t="s">
        <v>109</v>
      </c>
      <c r="E91" s="48" t="s">
        <v>36</v>
      </c>
      <c r="F91" s="48" t="s">
        <v>19</v>
      </c>
      <c r="G91" s="34">
        <v>0.08</v>
      </c>
      <c r="H91" s="37">
        <v>44531</v>
      </c>
      <c r="I91" s="34" t="s">
        <v>245</v>
      </c>
      <c r="J91" s="34" t="s">
        <v>245</v>
      </c>
      <c r="K91" s="15">
        <v>6644.2209999999995</v>
      </c>
      <c r="L91" s="15">
        <v>0</v>
      </c>
      <c r="M91" s="15">
        <v>0</v>
      </c>
    </row>
    <row r="92" spans="1:13" ht="45" customHeight="1" x14ac:dyDescent="0.25">
      <c r="A92" s="34" t="s">
        <v>82</v>
      </c>
      <c r="B92" s="48" t="s">
        <v>23</v>
      </c>
      <c r="C92" s="48" t="s">
        <v>24</v>
      </c>
      <c r="D92" s="48" t="s">
        <v>110</v>
      </c>
      <c r="E92" s="48" t="s">
        <v>155</v>
      </c>
      <c r="F92" s="48" t="s">
        <v>19</v>
      </c>
      <c r="G92" s="34">
        <v>0.24</v>
      </c>
      <c r="H92" s="37">
        <v>44470</v>
      </c>
      <c r="I92" s="34" t="s">
        <v>245</v>
      </c>
      <c r="J92" s="34" t="s">
        <v>245</v>
      </c>
      <c r="K92" s="15">
        <v>1614.03</v>
      </c>
      <c r="L92" s="15">
        <v>0</v>
      </c>
      <c r="M92" s="15">
        <v>0</v>
      </c>
    </row>
    <row r="93" spans="1:13" ht="56.25" customHeight="1" x14ac:dyDescent="0.25">
      <c r="A93" s="34" t="s">
        <v>82</v>
      </c>
      <c r="B93" s="48" t="s">
        <v>23</v>
      </c>
      <c r="C93" s="48" t="s">
        <v>24</v>
      </c>
      <c r="D93" s="48" t="s">
        <v>111</v>
      </c>
      <c r="E93" s="48" t="s">
        <v>155</v>
      </c>
      <c r="F93" s="48" t="s">
        <v>19</v>
      </c>
      <c r="G93" s="34">
        <v>0.35</v>
      </c>
      <c r="H93" s="37">
        <v>44409</v>
      </c>
      <c r="I93" s="34" t="s">
        <v>245</v>
      </c>
      <c r="J93" s="34" t="s">
        <v>245</v>
      </c>
      <c r="K93" s="15">
        <v>11102.13956</v>
      </c>
      <c r="L93" s="15">
        <v>0</v>
      </c>
      <c r="M93" s="15">
        <v>0</v>
      </c>
    </row>
    <row r="94" spans="1:13" ht="38.25" x14ac:dyDescent="0.25">
      <c r="A94" s="34" t="s">
        <v>82</v>
      </c>
      <c r="B94" s="48" t="s">
        <v>23</v>
      </c>
      <c r="C94" s="48" t="s">
        <v>24</v>
      </c>
      <c r="D94" s="48" t="s">
        <v>112</v>
      </c>
      <c r="E94" s="48" t="s">
        <v>155</v>
      </c>
      <c r="F94" s="48" t="s">
        <v>19</v>
      </c>
      <c r="G94" s="34">
        <v>0.26700000000000002</v>
      </c>
      <c r="H94" s="37">
        <v>44348</v>
      </c>
      <c r="I94" s="34" t="s">
        <v>245</v>
      </c>
      <c r="J94" s="34" t="s">
        <v>245</v>
      </c>
      <c r="K94" s="15">
        <v>4481.3356400000002</v>
      </c>
      <c r="L94" s="15">
        <v>0</v>
      </c>
      <c r="M94" s="15">
        <v>0</v>
      </c>
    </row>
    <row r="95" spans="1:13" ht="42.75" customHeight="1" x14ac:dyDescent="0.25">
      <c r="A95" s="34" t="s">
        <v>82</v>
      </c>
      <c r="B95" s="48" t="s">
        <v>23</v>
      </c>
      <c r="C95" s="48" t="s">
        <v>24</v>
      </c>
      <c r="D95" s="48" t="s">
        <v>113</v>
      </c>
      <c r="E95" s="48" t="s">
        <v>157</v>
      </c>
      <c r="F95" s="48" t="s">
        <v>158</v>
      </c>
      <c r="G95" s="34">
        <v>4.4999999999999998E-2</v>
      </c>
      <c r="H95" s="37">
        <v>44409</v>
      </c>
      <c r="I95" s="34" t="s">
        <v>245</v>
      </c>
      <c r="J95" s="34" t="s">
        <v>245</v>
      </c>
      <c r="K95" s="15">
        <v>1667.9780000000001</v>
      </c>
      <c r="L95" s="15">
        <v>0</v>
      </c>
      <c r="M95" s="15">
        <v>0</v>
      </c>
    </row>
    <row r="96" spans="1:13" ht="38.25" x14ac:dyDescent="0.25">
      <c r="A96" s="34" t="s">
        <v>82</v>
      </c>
      <c r="B96" s="48" t="s">
        <v>23</v>
      </c>
      <c r="C96" s="48" t="s">
        <v>24</v>
      </c>
      <c r="D96" s="48" t="s">
        <v>114</v>
      </c>
      <c r="E96" s="48" t="s">
        <v>159</v>
      </c>
      <c r="F96" s="48" t="s">
        <v>19</v>
      </c>
      <c r="G96" s="34">
        <v>0.5</v>
      </c>
      <c r="H96" s="37">
        <v>44440</v>
      </c>
      <c r="I96" s="34" t="s">
        <v>245</v>
      </c>
      <c r="J96" s="34" t="s">
        <v>245</v>
      </c>
      <c r="K96" s="15">
        <v>2771</v>
      </c>
      <c r="L96" s="15">
        <v>0</v>
      </c>
      <c r="M96" s="15">
        <v>0</v>
      </c>
    </row>
    <row r="97" spans="1:14" ht="38.25" x14ac:dyDescent="0.25">
      <c r="A97" s="34" t="s">
        <v>82</v>
      </c>
      <c r="B97" s="48" t="s">
        <v>23</v>
      </c>
      <c r="C97" s="48" t="s">
        <v>24</v>
      </c>
      <c r="D97" s="48" t="s">
        <v>115</v>
      </c>
      <c r="E97" s="48" t="s">
        <v>159</v>
      </c>
      <c r="F97" s="48" t="s">
        <v>19</v>
      </c>
      <c r="G97" s="34">
        <v>0.36499999999999999</v>
      </c>
      <c r="H97" s="37">
        <v>44441</v>
      </c>
      <c r="I97" s="34" t="s">
        <v>245</v>
      </c>
      <c r="J97" s="34" t="s">
        <v>245</v>
      </c>
      <c r="K97" s="15">
        <v>2585.1819999999998</v>
      </c>
      <c r="L97" s="15">
        <v>0</v>
      </c>
      <c r="M97" s="15">
        <v>0</v>
      </c>
    </row>
    <row r="98" spans="1:14" ht="38.25" x14ac:dyDescent="0.25">
      <c r="A98" s="34" t="s">
        <v>82</v>
      </c>
      <c r="B98" s="48" t="s">
        <v>23</v>
      </c>
      <c r="C98" s="48" t="s">
        <v>24</v>
      </c>
      <c r="D98" s="48" t="s">
        <v>116</v>
      </c>
      <c r="E98" s="48" t="s">
        <v>160</v>
      </c>
      <c r="F98" s="48" t="s">
        <v>19</v>
      </c>
      <c r="G98" s="34">
        <v>0.54900000000000004</v>
      </c>
      <c r="H98" s="37">
        <v>44501</v>
      </c>
      <c r="I98" s="34" t="s">
        <v>245</v>
      </c>
      <c r="J98" s="34" t="s">
        <v>245</v>
      </c>
      <c r="K98" s="15">
        <v>3750</v>
      </c>
      <c r="L98" s="15">
        <v>0</v>
      </c>
      <c r="M98" s="15">
        <v>0</v>
      </c>
    </row>
    <row r="99" spans="1:14" ht="54.75" customHeight="1" x14ac:dyDescent="0.25">
      <c r="A99" s="34" t="s">
        <v>82</v>
      </c>
      <c r="B99" s="48" t="s">
        <v>23</v>
      </c>
      <c r="C99" s="48" t="s">
        <v>24</v>
      </c>
      <c r="D99" s="48" t="s">
        <v>117</v>
      </c>
      <c r="E99" s="48" t="s">
        <v>155</v>
      </c>
      <c r="F99" s="48" t="s">
        <v>19</v>
      </c>
      <c r="G99" s="34">
        <v>0.57999999999999996</v>
      </c>
      <c r="H99" s="37">
        <v>44409</v>
      </c>
      <c r="I99" s="34" t="s">
        <v>245</v>
      </c>
      <c r="J99" s="34" t="s">
        <v>245</v>
      </c>
      <c r="K99" s="15">
        <v>9474.0949999999993</v>
      </c>
      <c r="L99" s="15">
        <v>0</v>
      </c>
      <c r="M99" s="15">
        <v>0</v>
      </c>
    </row>
    <row r="100" spans="1:14" ht="38.25" x14ac:dyDescent="0.25">
      <c r="A100" s="34" t="s">
        <v>82</v>
      </c>
      <c r="B100" s="48" t="s">
        <v>23</v>
      </c>
      <c r="C100" s="48" t="s">
        <v>24</v>
      </c>
      <c r="D100" s="48" t="s">
        <v>118</v>
      </c>
      <c r="E100" s="48" t="s">
        <v>155</v>
      </c>
      <c r="F100" s="48" t="s">
        <v>19</v>
      </c>
      <c r="G100" s="34">
        <v>0.44</v>
      </c>
      <c r="H100" s="37">
        <v>44501</v>
      </c>
      <c r="I100" s="34" t="s">
        <v>245</v>
      </c>
      <c r="J100" s="34" t="s">
        <v>245</v>
      </c>
      <c r="K100" s="15">
        <v>2467.665</v>
      </c>
      <c r="L100" s="15">
        <v>0</v>
      </c>
      <c r="M100" s="15">
        <v>0</v>
      </c>
    </row>
    <row r="101" spans="1:14" ht="41.25" customHeight="1" x14ac:dyDescent="0.25">
      <c r="A101" s="34" t="s">
        <v>82</v>
      </c>
      <c r="B101" s="48" t="s">
        <v>23</v>
      </c>
      <c r="C101" s="48" t="s">
        <v>24</v>
      </c>
      <c r="D101" s="48" t="s">
        <v>119</v>
      </c>
      <c r="E101" s="48" t="s">
        <v>18</v>
      </c>
      <c r="F101" s="48" t="s">
        <v>19</v>
      </c>
      <c r="G101" s="34">
        <v>0.41899999999999998</v>
      </c>
      <c r="H101" s="37">
        <v>44531</v>
      </c>
      <c r="I101" s="34" t="s">
        <v>245</v>
      </c>
      <c r="J101" s="34" t="s">
        <v>245</v>
      </c>
      <c r="K101" s="15">
        <v>11988.91</v>
      </c>
      <c r="L101" s="15">
        <v>0</v>
      </c>
      <c r="M101" s="15">
        <v>0</v>
      </c>
    </row>
    <row r="102" spans="1:14" ht="41.25" customHeight="1" x14ac:dyDescent="0.25">
      <c r="A102" s="34" t="s">
        <v>82</v>
      </c>
      <c r="B102" s="48" t="s">
        <v>23</v>
      </c>
      <c r="C102" s="48" t="s">
        <v>24</v>
      </c>
      <c r="D102" s="48" t="s">
        <v>120</v>
      </c>
      <c r="E102" s="48" t="s">
        <v>18</v>
      </c>
      <c r="F102" s="48" t="s">
        <v>19</v>
      </c>
      <c r="G102" s="34">
        <v>0.13</v>
      </c>
      <c r="H102" s="37">
        <v>44470</v>
      </c>
      <c r="I102" s="34" t="s">
        <v>245</v>
      </c>
      <c r="J102" s="34" t="s">
        <v>245</v>
      </c>
      <c r="K102" s="15">
        <v>7500.9030199999997</v>
      </c>
      <c r="L102" s="15">
        <v>0</v>
      </c>
      <c r="M102" s="15">
        <v>0</v>
      </c>
    </row>
    <row r="103" spans="1:14" ht="51" x14ac:dyDescent="0.25">
      <c r="A103" s="34" t="s">
        <v>82</v>
      </c>
      <c r="B103" s="48" t="s">
        <v>23</v>
      </c>
      <c r="C103" s="48" t="s">
        <v>24</v>
      </c>
      <c r="D103" s="48" t="s">
        <v>121</v>
      </c>
      <c r="E103" s="48" t="s">
        <v>161</v>
      </c>
      <c r="F103" s="48" t="s">
        <v>152</v>
      </c>
      <c r="G103" s="34">
        <v>27</v>
      </c>
      <c r="H103" s="37">
        <v>44409</v>
      </c>
      <c r="I103" s="34" t="s">
        <v>245</v>
      </c>
      <c r="J103" s="34" t="s">
        <v>245</v>
      </c>
      <c r="K103" s="15">
        <v>585.18200000000002</v>
      </c>
      <c r="L103" s="15">
        <v>0</v>
      </c>
      <c r="M103" s="15">
        <v>0</v>
      </c>
    </row>
    <row r="104" spans="1:14" ht="46.5" customHeight="1" x14ac:dyDescent="0.25">
      <c r="A104" s="34" t="s">
        <v>82</v>
      </c>
      <c r="B104" s="48" t="s">
        <v>23</v>
      </c>
      <c r="C104" s="48" t="s">
        <v>24</v>
      </c>
      <c r="D104" s="48" t="s">
        <v>122</v>
      </c>
      <c r="E104" s="48" t="s">
        <v>161</v>
      </c>
      <c r="F104" s="48" t="s">
        <v>152</v>
      </c>
      <c r="G104" s="34">
        <v>1</v>
      </c>
      <c r="H104" s="37">
        <v>44531</v>
      </c>
      <c r="I104" s="34" t="s">
        <v>245</v>
      </c>
      <c r="J104" s="34" t="s">
        <v>245</v>
      </c>
      <c r="K104" s="15">
        <v>596.00800000000004</v>
      </c>
      <c r="L104" s="15">
        <v>0</v>
      </c>
      <c r="M104" s="15">
        <v>0</v>
      </c>
    </row>
    <row r="105" spans="1:14" ht="55.5" customHeight="1" x14ac:dyDescent="0.25">
      <c r="A105" s="34" t="s">
        <v>82</v>
      </c>
      <c r="B105" s="48" t="s">
        <v>23</v>
      </c>
      <c r="C105" s="48" t="s">
        <v>24</v>
      </c>
      <c r="D105" s="48" t="s">
        <v>123</v>
      </c>
      <c r="E105" s="48" t="s">
        <v>18</v>
      </c>
      <c r="F105" s="48" t="s">
        <v>19</v>
      </c>
      <c r="G105" s="34">
        <v>1.55</v>
      </c>
      <c r="H105" s="37">
        <v>44531</v>
      </c>
      <c r="I105" s="34" t="s">
        <v>245</v>
      </c>
      <c r="J105" s="34" t="s">
        <v>245</v>
      </c>
      <c r="K105" s="15">
        <v>25524.883999999998</v>
      </c>
      <c r="L105" s="15">
        <v>0</v>
      </c>
      <c r="M105" s="15">
        <v>0</v>
      </c>
    </row>
    <row r="106" spans="1:14" ht="30" customHeight="1" x14ac:dyDescent="0.25">
      <c r="A106" s="34" t="s">
        <v>82</v>
      </c>
      <c r="B106" s="48" t="s">
        <v>23</v>
      </c>
      <c r="C106" s="48" t="s">
        <v>24</v>
      </c>
      <c r="D106" s="48" t="s">
        <v>134</v>
      </c>
      <c r="E106" s="48" t="s">
        <v>159</v>
      </c>
      <c r="F106" s="48" t="s">
        <v>19</v>
      </c>
      <c r="G106" s="34">
        <v>0.23</v>
      </c>
      <c r="H106" s="37">
        <v>44440</v>
      </c>
      <c r="I106" s="34" t="s">
        <v>245</v>
      </c>
      <c r="J106" s="34" t="s">
        <v>245</v>
      </c>
      <c r="K106" s="15">
        <v>1417.1702700000001</v>
      </c>
      <c r="L106" s="15">
        <v>0</v>
      </c>
      <c r="M106" s="15">
        <v>0</v>
      </c>
      <c r="N106" s="86"/>
    </row>
    <row r="107" spans="1:14" ht="68.25" customHeight="1" x14ac:dyDescent="0.25">
      <c r="A107" s="34" t="s">
        <v>82</v>
      </c>
      <c r="B107" s="48" t="s">
        <v>23</v>
      </c>
      <c r="C107" s="48" t="s">
        <v>24</v>
      </c>
      <c r="D107" s="48" t="s">
        <v>135</v>
      </c>
      <c r="E107" s="48" t="s">
        <v>155</v>
      </c>
      <c r="F107" s="48" t="s">
        <v>19</v>
      </c>
      <c r="G107" s="34">
        <v>0.18</v>
      </c>
      <c r="H107" s="37">
        <v>44442</v>
      </c>
      <c r="I107" s="34" t="s">
        <v>245</v>
      </c>
      <c r="J107" s="34" t="s">
        <v>245</v>
      </c>
      <c r="K107" s="15">
        <v>2708.4815400000002</v>
      </c>
      <c r="L107" s="15">
        <v>0</v>
      </c>
      <c r="M107" s="15">
        <v>0</v>
      </c>
      <c r="N107" s="86"/>
    </row>
    <row r="108" spans="1:14" ht="45" customHeight="1" x14ac:dyDescent="0.25">
      <c r="A108" s="34" t="s">
        <v>82</v>
      </c>
      <c r="B108" s="48" t="s">
        <v>23</v>
      </c>
      <c r="C108" s="48" t="s">
        <v>24</v>
      </c>
      <c r="D108" s="48" t="s">
        <v>136</v>
      </c>
      <c r="E108" s="48" t="s">
        <v>159</v>
      </c>
      <c r="F108" s="48" t="s">
        <v>19</v>
      </c>
      <c r="G108" s="34">
        <v>0.28000000000000003</v>
      </c>
      <c r="H108" s="37">
        <v>44443</v>
      </c>
      <c r="I108" s="34" t="s">
        <v>245</v>
      </c>
      <c r="J108" s="34" t="s">
        <v>245</v>
      </c>
      <c r="K108" s="15">
        <v>1135.9967999999999</v>
      </c>
      <c r="L108" s="15">
        <v>0</v>
      </c>
      <c r="M108" s="15">
        <v>0</v>
      </c>
      <c r="N108" s="86"/>
    </row>
    <row r="109" spans="1:14" ht="51.75" customHeight="1" x14ac:dyDescent="0.25">
      <c r="A109" s="34" t="s">
        <v>82</v>
      </c>
      <c r="B109" s="48" t="s">
        <v>23</v>
      </c>
      <c r="C109" s="48" t="s">
        <v>24</v>
      </c>
      <c r="D109" s="48" t="s">
        <v>137</v>
      </c>
      <c r="E109" s="48" t="s">
        <v>156</v>
      </c>
      <c r="F109" s="48" t="s">
        <v>19</v>
      </c>
      <c r="G109" s="34">
        <v>0.115</v>
      </c>
      <c r="H109" s="37">
        <v>44444</v>
      </c>
      <c r="I109" s="34" t="s">
        <v>245</v>
      </c>
      <c r="J109" s="34" t="s">
        <v>245</v>
      </c>
      <c r="K109" s="15">
        <v>1038.4269999999999</v>
      </c>
      <c r="L109" s="15">
        <v>0</v>
      </c>
      <c r="M109" s="15">
        <v>0</v>
      </c>
      <c r="N109" s="86"/>
    </row>
    <row r="110" spans="1:14" ht="44.25" customHeight="1" x14ac:dyDescent="0.25">
      <c r="A110" s="34" t="s">
        <v>82</v>
      </c>
      <c r="B110" s="48" t="s">
        <v>23</v>
      </c>
      <c r="C110" s="48" t="s">
        <v>24</v>
      </c>
      <c r="D110" s="48" t="s">
        <v>138</v>
      </c>
      <c r="E110" s="48" t="s">
        <v>159</v>
      </c>
      <c r="F110" s="48" t="s">
        <v>19</v>
      </c>
      <c r="G110" s="34">
        <v>0.13</v>
      </c>
      <c r="H110" s="37">
        <v>44445</v>
      </c>
      <c r="I110" s="34" t="s">
        <v>245</v>
      </c>
      <c r="J110" s="34" t="s">
        <v>245</v>
      </c>
      <c r="K110" s="15">
        <v>927.73316999999997</v>
      </c>
      <c r="L110" s="15">
        <v>0</v>
      </c>
      <c r="M110" s="15">
        <f t="shared" ref="M110:M111" si="13">M111</f>
        <v>0</v>
      </c>
      <c r="N110" s="86"/>
    </row>
    <row r="111" spans="1:14" ht="51.75" customHeight="1" x14ac:dyDescent="0.25">
      <c r="A111" s="34" t="s">
        <v>82</v>
      </c>
      <c r="B111" s="48" t="s">
        <v>23</v>
      </c>
      <c r="C111" s="48" t="s">
        <v>24</v>
      </c>
      <c r="D111" s="48" t="s">
        <v>139</v>
      </c>
      <c r="E111" s="48" t="s">
        <v>43</v>
      </c>
      <c r="F111" s="48" t="s">
        <v>152</v>
      </c>
      <c r="G111" s="34">
        <v>1</v>
      </c>
      <c r="H111" s="37">
        <v>44531</v>
      </c>
      <c r="I111" s="34" t="s">
        <v>245</v>
      </c>
      <c r="J111" s="34" t="s">
        <v>245</v>
      </c>
      <c r="K111" s="15">
        <v>7107</v>
      </c>
      <c r="L111" s="15">
        <v>0</v>
      </c>
      <c r="M111" s="15">
        <f t="shared" si="13"/>
        <v>0</v>
      </c>
      <c r="N111" s="86"/>
    </row>
    <row r="112" spans="1:14" ht="79.5" customHeight="1" x14ac:dyDescent="0.25">
      <c r="A112" s="34" t="s">
        <v>82</v>
      </c>
      <c r="B112" s="48" t="s">
        <v>23</v>
      </c>
      <c r="C112" s="48" t="s">
        <v>24</v>
      </c>
      <c r="D112" s="48" t="s">
        <v>140</v>
      </c>
      <c r="E112" s="48" t="s">
        <v>43</v>
      </c>
      <c r="F112" s="48" t="s">
        <v>33</v>
      </c>
      <c r="G112" s="34">
        <v>1</v>
      </c>
      <c r="H112" s="37">
        <v>44348</v>
      </c>
      <c r="I112" s="34" t="s">
        <v>245</v>
      </c>
      <c r="J112" s="34" t="s">
        <v>245</v>
      </c>
      <c r="K112" s="15">
        <v>670</v>
      </c>
      <c r="L112" s="15">
        <v>0</v>
      </c>
      <c r="M112" s="15">
        <f>M113</f>
        <v>0</v>
      </c>
      <c r="N112" s="86"/>
    </row>
    <row r="113" spans="1:1899" ht="128.25" customHeight="1" x14ac:dyDescent="0.25">
      <c r="A113" s="34" t="s">
        <v>82</v>
      </c>
      <c r="B113" s="48">
        <v>40101</v>
      </c>
      <c r="C113" s="48" t="s">
        <v>24</v>
      </c>
      <c r="D113" s="48" t="s">
        <v>141</v>
      </c>
      <c r="E113" s="48" t="s">
        <v>43</v>
      </c>
      <c r="F113" s="48" t="s">
        <v>33</v>
      </c>
      <c r="G113" s="34">
        <v>1</v>
      </c>
      <c r="H113" s="37">
        <v>44348</v>
      </c>
      <c r="I113" s="34" t="s">
        <v>245</v>
      </c>
      <c r="J113" s="34" t="s">
        <v>245</v>
      </c>
      <c r="K113" s="15">
        <v>580</v>
      </c>
      <c r="L113" s="15">
        <v>0</v>
      </c>
      <c r="M113" s="15">
        <v>0</v>
      </c>
      <c r="N113" s="86"/>
    </row>
    <row r="114" spans="1:1899" ht="78" customHeight="1" x14ac:dyDescent="0.25">
      <c r="A114" s="34" t="s">
        <v>82</v>
      </c>
      <c r="B114" s="48">
        <v>40101</v>
      </c>
      <c r="C114" s="48" t="s">
        <v>24</v>
      </c>
      <c r="D114" s="48" t="s">
        <v>306</v>
      </c>
      <c r="E114" s="48" t="s">
        <v>43</v>
      </c>
      <c r="F114" s="48" t="s">
        <v>33</v>
      </c>
      <c r="G114" s="34">
        <v>2</v>
      </c>
      <c r="H114" s="37">
        <v>44531</v>
      </c>
      <c r="I114" s="34" t="s">
        <v>245</v>
      </c>
      <c r="J114" s="34" t="s">
        <v>245</v>
      </c>
      <c r="K114" s="15">
        <v>5211.5</v>
      </c>
      <c r="L114" s="15">
        <v>0</v>
      </c>
      <c r="M114" s="15">
        <f t="shared" ref="M114:M124" si="14">M115</f>
        <v>0</v>
      </c>
      <c r="N114" s="86"/>
    </row>
    <row r="115" spans="1:1899" ht="76.5" x14ac:dyDescent="0.25">
      <c r="A115" s="34" t="s">
        <v>82</v>
      </c>
      <c r="B115" s="48" t="s">
        <v>23</v>
      </c>
      <c r="C115" s="48" t="s">
        <v>24</v>
      </c>
      <c r="D115" s="48" t="s">
        <v>305</v>
      </c>
      <c r="E115" s="48" t="s">
        <v>43</v>
      </c>
      <c r="F115" s="48" t="s">
        <v>33</v>
      </c>
      <c r="G115" s="34">
        <v>1</v>
      </c>
      <c r="H115" s="37">
        <v>44531</v>
      </c>
      <c r="I115" s="34" t="s">
        <v>245</v>
      </c>
      <c r="J115" s="34" t="s">
        <v>245</v>
      </c>
      <c r="K115" s="15">
        <v>2520</v>
      </c>
      <c r="L115" s="15">
        <v>0</v>
      </c>
      <c r="M115" s="15">
        <f t="shared" si="14"/>
        <v>0</v>
      </c>
      <c r="N115" s="86"/>
    </row>
    <row r="116" spans="1:1899" ht="59.25" customHeight="1" x14ac:dyDescent="0.25">
      <c r="A116" s="34" t="s">
        <v>82</v>
      </c>
      <c r="B116" s="48" t="s">
        <v>23</v>
      </c>
      <c r="C116" s="48" t="s">
        <v>24</v>
      </c>
      <c r="D116" s="48" t="s">
        <v>142</v>
      </c>
      <c r="E116" s="48" t="s">
        <v>162</v>
      </c>
      <c r="F116" s="48" t="s">
        <v>33</v>
      </c>
      <c r="G116" s="34">
        <v>19</v>
      </c>
      <c r="H116" s="37">
        <v>44532</v>
      </c>
      <c r="I116" s="34" t="s">
        <v>245</v>
      </c>
      <c r="J116" s="34" t="s">
        <v>245</v>
      </c>
      <c r="K116" s="15">
        <v>6982.29936</v>
      </c>
      <c r="L116" s="15">
        <v>0</v>
      </c>
      <c r="M116" s="15">
        <f t="shared" si="14"/>
        <v>0</v>
      </c>
      <c r="N116" s="90"/>
    </row>
    <row r="117" spans="1:1899" ht="72.75" customHeight="1" x14ac:dyDescent="0.25">
      <c r="A117" s="34" t="s">
        <v>82</v>
      </c>
      <c r="B117" s="48" t="s">
        <v>23</v>
      </c>
      <c r="C117" s="48" t="s">
        <v>24</v>
      </c>
      <c r="D117" s="48" t="s">
        <v>143</v>
      </c>
      <c r="E117" s="48" t="s">
        <v>43</v>
      </c>
      <c r="F117" s="48" t="s">
        <v>33</v>
      </c>
      <c r="G117" s="34">
        <v>1</v>
      </c>
      <c r="H117" s="37">
        <v>44531</v>
      </c>
      <c r="I117" s="34" t="s">
        <v>245</v>
      </c>
      <c r="J117" s="34" t="s">
        <v>245</v>
      </c>
      <c r="K117" s="15">
        <v>3361.1979999999999</v>
      </c>
      <c r="L117" s="15">
        <v>0</v>
      </c>
      <c r="M117" s="15">
        <f>M119</f>
        <v>0</v>
      </c>
      <c r="N117" s="89"/>
      <c r="O117" s="85"/>
    </row>
    <row r="118" spans="1:1899" ht="93.75" customHeight="1" x14ac:dyDescent="0.25">
      <c r="A118" s="34" t="s">
        <v>82</v>
      </c>
      <c r="B118" s="48" t="s">
        <v>23</v>
      </c>
      <c r="C118" s="48" t="s">
        <v>24</v>
      </c>
      <c r="D118" s="109" t="s">
        <v>331</v>
      </c>
      <c r="E118" s="48" t="s">
        <v>43</v>
      </c>
      <c r="F118" s="48" t="s">
        <v>33</v>
      </c>
      <c r="G118" s="34" t="s">
        <v>64</v>
      </c>
      <c r="H118" s="37">
        <v>44532</v>
      </c>
      <c r="I118" s="34" t="s">
        <v>245</v>
      </c>
      <c r="J118" s="34" t="s">
        <v>245</v>
      </c>
      <c r="K118" s="15">
        <v>160</v>
      </c>
      <c r="L118" s="15">
        <v>0</v>
      </c>
      <c r="M118" s="15">
        <v>0</v>
      </c>
      <c r="N118" s="91"/>
      <c r="O118" s="85"/>
    </row>
    <row r="119" spans="1:1899" ht="81.75" customHeight="1" x14ac:dyDescent="0.25">
      <c r="A119" s="34" t="s">
        <v>82</v>
      </c>
      <c r="B119" s="48" t="s">
        <v>23</v>
      </c>
      <c r="C119" s="48" t="s">
        <v>24</v>
      </c>
      <c r="D119" s="48" t="s">
        <v>144</v>
      </c>
      <c r="E119" s="48" t="s">
        <v>43</v>
      </c>
      <c r="F119" s="48" t="s">
        <v>33</v>
      </c>
      <c r="G119" s="34">
        <v>1</v>
      </c>
      <c r="H119" s="37">
        <v>44531</v>
      </c>
      <c r="I119" s="34" t="s">
        <v>245</v>
      </c>
      <c r="J119" s="34" t="s">
        <v>245</v>
      </c>
      <c r="K119" s="15">
        <v>0</v>
      </c>
      <c r="L119" s="15">
        <v>0</v>
      </c>
      <c r="M119" s="15">
        <f t="shared" si="14"/>
        <v>0</v>
      </c>
      <c r="N119" s="86"/>
    </row>
    <row r="120" spans="1:1899" ht="32.25" customHeight="1" x14ac:dyDescent="0.25">
      <c r="A120" s="34" t="s">
        <v>82</v>
      </c>
      <c r="B120" s="48" t="s">
        <v>23</v>
      </c>
      <c r="C120" s="48" t="s">
        <v>24</v>
      </c>
      <c r="D120" s="48" t="s">
        <v>145</v>
      </c>
      <c r="E120" s="48" t="s">
        <v>151</v>
      </c>
      <c r="F120" s="48" t="s">
        <v>33</v>
      </c>
      <c r="G120" s="34">
        <v>3</v>
      </c>
      <c r="H120" s="37">
        <v>44531</v>
      </c>
      <c r="I120" s="34" t="s">
        <v>245</v>
      </c>
      <c r="J120" s="34" t="s">
        <v>245</v>
      </c>
      <c r="K120" s="15">
        <v>0</v>
      </c>
      <c r="L120" s="15">
        <v>0</v>
      </c>
      <c r="M120" s="15">
        <f t="shared" si="14"/>
        <v>0</v>
      </c>
      <c r="N120" s="86"/>
      <c r="O120" s="87"/>
      <c r="P120" s="87"/>
    </row>
    <row r="121" spans="1:1899" ht="37.5" customHeight="1" x14ac:dyDescent="0.25">
      <c r="A121" s="34" t="s">
        <v>82</v>
      </c>
      <c r="B121" s="48" t="s">
        <v>23</v>
      </c>
      <c r="C121" s="48" t="s">
        <v>24</v>
      </c>
      <c r="D121" s="48" t="s">
        <v>146</v>
      </c>
      <c r="E121" s="48" t="s">
        <v>163</v>
      </c>
      <c r="F121" s="48" t="s">
        <v>33</v>
      </c>
      <c r="G121" s="34">
        <v>2</v>
      </c>
      <c r="H121" s="37">
        <v>44531</v>
      </c>
      <c r="I121" s="34" t="s">
        <v>245</v>
      </c>
      <c r="J121" s="34" t="s">
        <v>245</v>
      </c>
      <c r="K121" s="15">
        <v>0</v>
      </c>
      <c r="L121" s="15">
        <v>0</v>
      </c>
      <c r="M121" s="15">
        <f t="shared" si="14"/>
        <v>0</v>
      </c>
      <c r="N121" s="86"/>
    </row>
    <row r="122" spans="1:1899" ht="51" x14ac:dyDescent="0.25">
      <c r="A122" s="34" t="s">
        <v>82</v>
      </c>
      <c r="B122" s="48" t="s">
        <v>23</v>
      </c>
      <c r="C122" s="48" t="s">
        <v>24</v>
      </c>
      <c r="D122" s="48" t="s">
        <v>147</v>
      </c>
      <c r="E122" s="48" t="s">
        <v>164</v>
      </c>
      <c r="F122" s="48" t="s">
        <v>33</v>
      </c>
      <c r="G122" s="34">
        <v>10</v>
      </c>
      <c r="H122" s="37">
        <v>44531</v>
      </c>
      <c r="I122" s="34" t="s">
        <v>245</v>
      </c>
      <c r="J122" s="34" t="s">
        <v>245</v>
      </c>
      <c r="K122" s="110">
        <v>483</v>
      </c>
      <c r="L122" s="15">
        <v>0</v>
      </c>
      <c r="M122" s="15">
        <f>M123</f>
        <v>0</v>
      </c>
      <c r="N122" s="116"/>
      <c r="O122" s="117"/>
    </row>
    <row r="123" spans="1:1899" ht="51" x14ac:dyDescent="0.25">
      <c r="A123" s="34" t="s">
        <v>82</v>
      </c>
      <c r="B123" s="48" t="s">
        <v>23</v>
      </c>
      <c r="C123" s="48" t="s">
        <v>24</v>
      </c>
      <c r="D123" s="48" t="s">
        <v>148</v>
      </c>
      <c r="E123" s="48" t="s">
        <v>151</v>
      </c>
      <c r="F123" s="48" t="s">
        <v>33</v>
      </c>
      <c r="G123" s="34" t="s">
        <v>297</v>
      </c>
      <c r="H123" s="37">
        <v>44531</v>
      </c>
      <c r="I123" s="34" t="s">
        <v>245</v>
      </c>
      <c r="J123" s="34" t="s">
        <v>245</v>
      </c>
      <c r="K123" s="15">
        <f>778.727+40</f>
        <v>818.72699999999998</v>
      </c>
      <c r="L123" s="15">
        <v>0</v>
      </c>
      <c r="M123" s="15">
        <f t="shared" si="14"/>
        <v>0</v>
      </c>
      <c r="N123" s="114"/>
      <c r="O123" s="115"/>
      <c r="P123" s="21"/>
    </row>
    <row r="124" spans="1:1899" ht="38.25" x14ac:dyDescent="0.25">
      <c r="A124" s="34" t="s">
        <v>82</v>
      </c>
      <c r="B124" s="48" t="s">
        <v>23</v>
      </c>
      <c r="C124" s="48" t="s">
        <v>24</v>
      </c>
      <c r="D124" s="48" t="s">
        <v>149</v>
      </c>
      <c r="E124" s="48" t="s">
        <v>165</v>
      </c>
      <c r="F124" s="48" t="s">
        <v>33</v>
      </c>
      <c r="G124" s="34" t="s">
        <v>64</v>
      </c>
      <c r="H124" s="37">
        <v>44228</v>
      </c>
      <c r="I124" s="34" t="s">
        <v>245</v>
      </c>
      <c r="J124" s="34" t="s">
        <v>245</v>
      </c>
      <c r="K124" s="15">
        <v>6182</v>
      </c>
      <c r="L124" s="15">
        <v>0</v>
      </c>
      <c r="M124" s="15">
        <f t="shared" si="14"/>
        <v>0</v>
      </c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</row>
    <row r="125" spans="1:1899" s="23" customFormat="1" ht="39.75" customHeight="1" x14ac:dyDescent="0.25">
      <c r="A125" s="34" t="s">
        <v>82</v>
      </c>
      <c r="B125" s="48" t="s">
        <v>23</v>
      </c>
      <c r="C125" s="48" t="s">
        <v>24</v>
      </c>
      <c r="D125" s="48" t="s">
        <v>150</v>
      </c>
      <c r="E125" s="48"/>
      <c r="F125" s="48"/>
      <c r="G125" s="34"/>
      <c r="H125" s="37"/>
      <c r="I125" s="34">
        <f t="shared" ref="I125" si="15">G125</f>
        <v>0</v>
      </c>
      <c r="J125" s="34">
        <f t="shared" ref="J125" si="16">G125</f>
        <v>0</v>
      </c>
      <c r="K125" s="15">
        <v>79201.56</v>
      </c>
      <c r="L125" s="15">
        <v>9943.6</v>
      </c>
      <c r="M125" s="15">
        <v>0</v>
      </c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</row>
    <row r="126" spans="1:1899" s="23" customFormat="1" ht="46.5" customHeight="1" x14ac:dyDescent="0.25">
      <c r="A126" s="34" t="s">
        <v>82</v>
      </c>
      <c r="B126" s="48" t="s">
        <v>23</v>
      </c>
      <c r="C126" s="48" t="s">
        <v>24</v>
      </c>
      <c r="D126" s="48" t="s">
        <v>253</v>
      </c>
      <c r="E126" s="48" t="s">
        <v>18</v>
      </c>
      <c r="F126" s="55" t="s">
        <v>19</v>
      </c>
      <c r="G126" s="16">
        <v>0.441</v>
      </c>
      <c r="H126" s="37">
        <v>45108</v>
      </c>
      <c r="I126" s="16">
        <v>0.13800000000000001</v>
      </c>
      <c r="J126" s="16">
        <v>0.30299999999999999</v>
      </c>
      <c r="K126" s="15">
        <v>0</v>
      </c>
      <c r="L126" s="15">
        <v>19560.650000000001</v>
      </c>
      <c r="M126" s="15">
        <v>43066.22</v>
      </c>
      <c r="N126" s="30"/>
      <c r="O126" s="31"/>
      <c r="P126" s="31"/>
      <c r="Q126" s="111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6"/>
      <c r="CZ126" s="26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O126" s="26"/>
      <c r="DP126" s="26"/>
      <c r="DQ126" s="26"/>
      <c r="DR126" s="26"/>
      <c r="DS126" s="26"/>
      <c r="DT126" s="26"/>
      <c r="DU126" s="26"/>
      <c r="DV126" s="26"/>
      <c r="DW126" s="26"/>
      <c r="DX126" s="26"/>
      <c r="DY126" s="26"/>
      <c r="DZ126" s="26"/>
      <c r="EA126" s="26"/>
      <c r="EB126" s="26"/>
      <c r="EC126" s="26"/>
      <c r="ED126" s="26"/>
      <c r="EE126" s="26"/>
      <c r="EF126" s="26"/>
      <c r="EG126" s="26"/>
      <c r="EH126" s="26"/>
      <c r="EI126" s="26"/>
      <c r="EJ126" s="26"/>
      <c r="EK126" s="26"/>
      <c r="EL126" s="26"/>
      <c r="EM126" s="26"/>
      <c r="EN126" s="26"/>
      <c r="EO126" s="26"/>
      <c r="EP126" s="26"/>
      <c r="EQ126" s="26"/>
      <c r="ER126" s="26"/>
      <c r="ES126" s="26"/>
      <c r="ET126" s="26"/>
      <c r="EU126" s="26"/>
      <c r="EV126" s="26"/>
      <c r="EW126" s="26"/>
      <c r="EX126" s="26"/>
      <c r="EY126" s="26"/>
      <c r="EZ126" s="26"/>
      <c r="FA126" s="26"/>
      <c r="FB126" s="26"/>
      <c r="FC126" s="26"/>
      <c r="FD126" s="26"/>
      <c r="FE126" s="26"/>
      <c r="FF126" s="26"/>
      <c r="FG126" s="26"/>
      <c r="FH126" s="26"/>
      <c r="FI126" s="26"/>
      <c r="FJ126" s="26"/>
      <c r="FK126" s="26"/>
      <c r="FL126" s="26"/>
      <c r="FM126" s="26"/>
      <c r="FN126" s="26"/>
      <c r="FO126" s="26"/>
      <c r="FP126" s="26"/>
      <c r="FQ126" s="26"/>
      <c r="FR126" s="26"/>
      <c r="FS126" s="26"/>
      <c r="FT126" s="26"/>
      <c r="FU126" s="26"/>
      <c r="FV126" s="26"/>
      <c r="FW126" s="26"/>
      <c r="FX126" s="26"/>
      <c r="FY126" s="26"/>
      <c r="FZ126" s="26"/>
      <c r="GA126" s="26"/>
      <c r="GB126" s="26"/>
      <c r="GC126" s="26"/>
      <c r="GD126" s="26"/>
      <c r="GE126" s="26"/>
      <c r="GF126" s="26"/>
      <c r="GG126" s="26"/>
      <c r="GH126" s="26"/>
      <c r="GI126" s="26"/>
      <c r="GJ126" s="26"/>
      <c r="GK126" s="26"/>
      <c r="GL126" s="26"/>
      <c r="GM126" s="26"/>
      <c r="GN126" s="26"/>
      <c r="GO126" s="26"/>
      <c r="GP126" s="26"/>
      <c r="GQ126" s="26"/>
      <c r="GR126" s="26"/>
      <c r="GS126" s="26"/>
      <c r="GT126" s="26"/>
      <c r="GU126" s="26"/>
      <c r="GV126" s="26"/>
      <c r="GW126" s="26"/>
      <c r="GX126" s="26"/>
      <c r="GY126" s="26"/>
      <c r="GZ126" s="26"/>
      <c r="HA126" s="26"/>
      <c r="HB126" s="26"/>
      <c r="HC126" s="26"/>
      <c r="HD126" s="26"/>
      <c r="HE126" s="26"/>
      <c r="HF126" s="26"/>
      <c r="HG126" s="26"/>
      <c r="HH126" s="26"/>
      <c r="HI126" s="26"/>
      <c r="HJ126" s="26"/>
      <c r="HK126" s="26"/>
      <c r="HL126" s="26"/>
      <c r="HM126" s="26"/>
      <c r="HN126" s="26"/>
      <c r="HO126" s="26"/>
      <c r="HP126" s="26"/>
      <c r="HQ126" s="26"/>
      <c r="HR126" s="26"/>
      <c r="HS126" s="26"/>
      <c r="HT126" s="26"/>
      <c r="HU126" s="26"/>
      <c r="HV126" s="26"/>
      <c r="HW126" s="26"/>
      <c r="HX126" s="26"/>
      <c r="HY126" s="26"/>
      <c r="HZ126" s="26"/>
      <c r="IA126" s="26"/>
      <c r="IB126" s="26"/>
      <c r="IC126" s="26"/>
      <c r="ID126" s="26"/>
      <c r="IE126" s="26"/>
      <c r="IF126" s="26"/>
      <c r="IG126" s="26"/>
      <c r="IH126" s="26"/>
      <c r="II126" s="26"/>
      <c r="IJ126" s="26"/>
      <c r="IK126" s="26"/>
      <c r="IL126" s="26"/>
      <c r="IM126" s="26"/>
      <c r="IN126" s="26"/>
      <c r="IO126" s="26"/>
      <c r="IP126" s="26"/>
      <c r="IQ126" s="26"/>
      <c r="IR126" s="26"/>
      <c r="IS126" s="26"/>
      <c r="IT126" s="26"/>
      <c r="IU126" s="26"/>
      <c r="IV126" s="26"/>
      <c r="IW126" s="26"/>
      <c r="IX126" s="26"/>
      <c r="IY126" s="26"/>
      <c r="IZ126" s="26"/>
      <c r="JA126" s="26"/>
      <c r="JB126" s="26"/>
      <c r="JC126" s="26"/>
      <c r="JD126" s="26"/>
      <c r="JE126" s="26"/>
      <c r="JF126" s="26"/>
      <c r="JG126" s="26"/>
      <c r="JH126" s="26"/>
      <c r="JI126" s="26"/>
      <c r="JJ126" s="26"/>
      <c r="JK126" s="26"/>
      <c r="JL126" s="26"/>
      <c r="JM126" s="26"/>
      <c r="JN126" s="26"/>
      <c r="JO126" s="26"/>
      <c r="JP126" s="26"/>
      <c r="JQ126" s="26"/>
      <c r="JR126" s="26"/>
      <c r="JS126" s="26"/>
      <c r="JT126" s="26"/>
      <c r="JU126" s="26"/>
      <c r="JV126" s="26"/>
      <c r="JW126" s="26"/>
      <c r="JX126" s="26"/>
      <c r="JY126" s="26"/>
      <c r="JZ126" s="26"/>
      <c r="KA126" s="26"/>
      <c r="KB126" s="26"/>
      <c r="KC126" s="26"/>
      <c r="KD126" s="26"/>
      <c r="KE126" s="26"/>
      <c r="KF126" s="26"/>
      <c r="KG126" s="26"/>
      <c r="KH126" s="26"/>
      <c r="KI126" s="26"/>
      <c r="KJ126" s="26"/>
      <c r="KK126" s="26"/>
      <c r="KL126" s="26"/>
      <c r="KM126" s="26"/>
      <c r="KN126" s="26"/>
      <c r="KO126" s="26"/>
      <c r="KP126" s="26"/>
      <c r="KQ126" s="26"/>
      <c r="KR126" s="26"/>
      <c r="KS126" s="26"/>
      <c r="KT126" s="26"/>
      <c r="KU126" s="26"/>
      <c r="KV126" s="26"/>
      <c r="KW126" s="26"/>
      <c r="KX126" s="26"/>
      <c r="KY126" s="26"/>
      <c r="KZ126" s="26"/>
      <c r="LA126" s="26"/>
      <c r="LB126" s="26"/>
      <c r="LC126" s="26"/>
      <c r="LD126" s="26"/>
      <c r="LE126" s="26"/>
      <c r="LF126" s="26"/>
      <c r="LG126" s="26"/>
      <c r="LH126" s="26"/>
      <c r="LI126" s="26"/>
      <c r="LJ126" s="26"/>
      <c r="LK126" s="26"/>
      <c r="LL126" s="26"/>
      <c r="LM126" s="26"/>
      <c r="LN126" s="26"/>
      <c r="LO126" s="26"/>
      <c r="LP126" s="26"/>
      <c r="LQ126" s="26"/>
      <c r="LR126" s="26"/>
      <c r="LS126" s="26"/>
      <c r="LT126" s="26"/>
      <c r="LU126" s="26"/>
      <c r="LV126" s="26"/>
      <c r="LW126" s="26"/>
      <c r="LX126" s="26"/>
      <c r="LY126" s="26"/>
      <c r="LZ126" s="26"/>
      <c r="MA126" s="26"/>
      <c r="MB126" s="26"/>
      <c r="MC126" s="26"/>
      <c r="MD126" s="26"/>
      <c r="ME126" s="26"/>
      <c r="MF126" s="26"/>
      <c r="MG126" s="26"/>
      <c r="MH126" s="26"/>
      <c r="MI126" s="26"/>
      <c r="MJ126" s="26"/>
      <c r="MK126" s="26"/>
      <c r="ML126" s="26"/>
      <c r="MM126" s="26"/>
      <c r="MN126" s="26"/>
      <c r="MO126" s="26"/>
      <c r="MP126" s="26"/>
      <c r="MQ126" s="26"/>
      <c r="MR126" s="26"/>
      <c r="MS126" s="26"/>
      <c r="MT126" s="26"/>
      <c r="MU126" s="26"/>
      <c r="MV126" s="26"/>
      <c r="MW126" s="26"/>
      <c r="MX126" s="26"/>
      <c r="MY126" s="26"/>
      <c r="MZ126" s="26"/>
      <c r="NA126" s="26"/>
      <c r="NB126" s="26"/>
      <c r="NC126" s="26"/>
      <c r="ND126" s="26"/>
      <c r="NE126" s="26"/>
      <c r="NF126" s="26"/>
      <c r="NG126" s="26"/>
      <c r="NH126" s="26"/>
      <c r="NI126" s="26"/>
      <c r="NJ126" s="26"/>
      <c r="NK126" s="26"/>
      <c r="NL126" s="26"/>
      <c r="NM126" s="26"/>
      <c r="NN126" s="26"/>
      <c r="NO126" s="26"/>
      <c r="NP126" s="26"/>
      <c r="NQ126" s="26"/>
      <c r="NR126" s="26"/>
      <c r="NS126" s="26"/>
      <c r="NT126" s="26"/>
      <c r="NU126" s="26"/>
      <c r="NV126" s="26"/>
      <c r="NW126" s="26"/>
      <c r="NX126" s="26"/>
      <c r="NY126" s="26"/>
      <c r="NZ126" s="26"/>
      <c r="OA126" s="26"/>
      <c r="OB126" s="26"/>
      <c r="OC126" s="26"/>
      <c r="OD126" s="26"/>
      <c r="OE126" s="26"/>
      <c r="OF126" s="26"/>
      <c r="OG126" s="26"/>
      <c r="OH126" s="26"/>
      <c r="OI126" s="26"/>
      <c r="OJ126" s="26"/>
      <c r="OK126" s="26"/>
      <c r="OL126" s="26"/>
      <c r="OM126" s="26"/>
      <c r="ON126" s="26"/>
      <c r="OO126" s="26"/>
      <c r="OP126" s="26"/>
      <c r="OQ126" s="26"/>
      <c r="OR126" s="26"/>
      <c r="OS126" s="26"/>
      <c r="OT126" s="26"/>
      <c r="OU126" s="26"/>
      <c r="OV126" s="26"/>
      <c r="OW126" s="26"/>
      <c r="OX126" s="26"/>
      <c r="OY126" s="26"/>
      <c r="OZ126" s="26"/>
      <c r="PA126" s="26"/>
      <c r="PB126" s="26"/>
      <c r="PC126" s="26"/>
      <c r="PD126" s="26"/>
      <c r="PE126" s="26"/>
      <c r="PF126" s="26"/>
      <c r="PG126" s="26"/>
      <c r="PH126" s="26"/>
      <c r="PI126" s="26"/>
      <c r="PJ126" s="26"/>
      <c r="PK126" s="26"/>
      <c r="PL126" s="26"/>
      <c r="PM126" s="26"/>
      <c r="PN126" s="26"/>
      <c r="PO126" s="26"/>
      <c r="PP126" s="26"/>
      <c r="PQ126" s="26"/>
      <c r="PR126" s="26"/>
      <c r="PS126" s="26"/>
      <c r="PT126" s="26"/>
      <c r="PU126" s="26"/>
      <c r="PV126" s="26"/>
      <c r="PW126" s="26"/>
      <c r="PX126" s="26"/>
      <c r="PY126" s="26"/>
      <c r="PZ126" s="26"/>
      <c r="QA126" s="26"/>
      <c r="QB126" s="26"/>
      <c r="QC126" s="26"/>
      <c r="QD126" s="26"/>
      <c r="QE126" s="26"/>
      <c r="QF126" s="26"/>
      <c r="QG126" s="26"/>
      <c r="QH126" s="26"/>
      <c r="QI126" s="26"/>
      <c r="QJ126" s="26"/>
      <c r="QK126" s="26"/>
      <c r="QL126" s="26"/>
      <c r="QM126" s="26"/>
      <c r="QN126" s="26"/>
      <c r="QO126" s="26"/>
      <c r="QP126" s="26"/>
      <c r="QQ126" s="26"/>
      <c r="QR126" s="26"/>
      <c r="QS126" s="26"/>
      <c r="QT126" s="26"/>
      <c r="QU126" s="26"/>
      <c r="QV126" s="26"/>
      <c r="QW126" s="26"/>
      <c r="QX126" s="26"/>
      <c r="QY126" s="26"/>
      <c r="QZ126" s="26"/>
      <c r="RA126" s="26"/>
      <c r="RB126" s="26"/>
      <c r="RC126" s="26"/>
      <c r="RD126" s="26"/>
      <c r="RE126" s="26"/>
      <c r="RF126" s="26"/>
      <c r="RG126" s="26"/>
      <c r="RH126" s="26"/>
      <c r="RI126" s="26"/>
      <c r="RJ126" s="26"/>
      <c r="RK126" s="26"/>
      <c r="RL126" s="26"/>
      <c r="RM126" s="26"/>
      <c r="RN126" s="26"/>
      <c r="RO126" s="26"/>
      <c r="RP126" s="26"/>
      <c r="RQ126" s="26"/>
      <c r="RR126" s="26"/>
      <c r="RS126" s="26"/>
      <c r="RT126" s="26"/>
      <c r="RU126" s="26"/>
      <c r="RV126" s="26"/>
      <c r="RW126" s="26"/>
      <c r="RX126" s="26"/>
      <c r="RY126" s="26"/>
      <c r="RZ126" s="26"/>
      <c r="SA126" s="26"/>
      <c r="SB126" s="26"/>
      <c r="SC126" s="26"/>
      <c r="SD126" s="26"/>
      <c r="SE126" s="26"/>
      <c r="SF126" s="26"/>
      <c r="SG126" s="26"/>
      <c r="SH126" s="26"/>
      <c r="SI126" s="26"/>
      <c r="SJ126" s="26"/>
      <c r="SK126" s="26"/>
      <c r="SL126" s="26"/>
      <c r="SM126" s="26"/>
      <c r="SN126" s="26"/>
      <c r="SO126" s="26"/>
      <c r="SP126" s="26"/>
      <c r="SQ126" s="26"/>
      <c r="SR126" s="26"/>
      <c r="SS126" s="26"/>
      <c r="ST126" s="26"/>
      <c r="SU126" s="26"/>
      <c r="SV126" s="26"/>
      <c r="SW126" s="26"/>
      <c r="SX126" s="26"/>
      <c r="SY126" s="26"/>
      <c r="SZ126" s="26"/>
      <c r="TA126" s="26"/>
      <c r="TB126" s="26"/>
      <c r="TC126" s="26"/>
      <c r="TD126" s="26"/>
      <c r="TE126" s="26"/>
      <c r="TF126" s="26"/>
      <c r="TG126" s="26"/>
      <c r="TH126" s="26"/>
      <c r="TI126" s="26"/>
      <c r="TJ126" s="26"/>
      <c r="TK126" s="26"/>
      <c r="TL126" s="26"/>
      <c r="TM126" s="26"/>
      <c r="TN126" s="26"/>
      <c r="TO126" s="26"/>
      <c r="TP126" s="26"/>
      <c r="TQ126" s="26"/>
      <c r="TR126" s="26"/>
      <c r="TS126" s="26"/>
      <c r="TT126" s="26"/>
      <c r="TU126" s="26"/>
      <c r="TV126" s="26"/>
      <c r="TW126" s="26"/>
      <c r="TX126" s="26"/>
      <c r="TY126" s="26"/>
      <c r="TZ126" s="26"/>
      <c r="UA126" s="26"/>
      <c r="UB126" s="26"/>
      <c r="UC126" s="26"/>
      <c r="UD126" s="26"/>
      <c r="UE126" s="26"/>
      <c r="UF126" s="26"/>
      <c r="UG126" s="26"/>
      <c r="UH126" s="26"/>
      <c r="UI126" s="26"/>
      <c r="UJ126" s="26"/>
      <c r="UK126" s="26"/>
      <c r="UL126" s="26"/>
      <c r="UM126" s="26"/>
      <c r="UN126" s="26"/>
      <c r="UO126" s="26"/>
      <c r="UP126" s="26"/>
      <c r="UQ126" s="26"/>
      <c r="UR126" s="26"/>
      <c r="US126" s="26"/>
      <c r="UT126" s="26"/>
      <c r="UU126" s="26"/>
      <c r="UV126" s="26"/>
      <c r="UW126" s="26"/>
      <c r="UX126" s="26"/>
      <c r="UY126" s="26"/>
      <c r="UZ126" s="26"/>
      <c r="VA126" s="26"/>
      <c r="VB126" s="26"/>
      <c r="VC126" s="26"/>
      <c r="VD126" s="26"/>
      <c r="VE126" s="26"/>
      <c r="VF126" s="26"/>
      <c r="VG126" s="26"/>
      <c r="VH126" s="26"/>
      <c r="VI126" s="26"/>
      <c r="VJ126" s="26"/>
      <c r="VK126" s="26"/>
      <c r="VL126" s="26"/>
      <c r="VM126" s="26"/>
      <c r="VN126" s="26"/>
      <c r="VO126" s="26"/>
      <c r="VP126" s="26"/>
      <c r="VQ126" s="26"/>
      <c r="VR126" s="26"/>
      <c r="VS126" s="26"/>
      <c r="VT126" s="26"/>
      <c r="VU126" s="26"/>
      <c r="VV126" s="26"/>
      <c r="VW126" s="26"/>
      <c r="VX126" s="26"/>
      <c r="VY126" s="26"/>
      <c r="VZ126" s="26"/>
      <c r="WA126" s="26"/>
      <c r="WB126" s="26"/>
      <c r="WC126" s="26"/>
      <c r="WD126" s="26"/>
      <c r="WE126" s="26"/>
      <c r="WF126" s="26"/>
      <c r="WG126" s="26"/>
      <c r="WH126" s="26"/>
      <c r="WI126" s="26"/>
      <c r="WJ126" s="26"/>
      <c r="WK126" s="26"/>
      <c r="WL126" s="26"/>
      <c r="WM126" s="26"/>
      <c r="WN126" s="26"/>
      <c r="WO126" s="26"/>
      <c r="WP126" s="26"/>
      <c r="WQ126" s="26"/>
      <c r="WR126" s="26"/>
      <c r="WS126" s="26"/>
      <c r="WT126" s="26"/>
      <c r="WU126" s="26"/>
      <c r="WV126" s="26"/>
      <c r="WW126" s="26"/>
      <c r="WX126" s="26"/>
      <c r="WY126" s="26"/>
      <c r="WZ126" s="26"/>
      <c r="XA126" s="26"/>
      <c r="XB126" s="26"/>
      <c r="XC126" s="26"/>
      <c r="XD126" s="26"/>
      <c r="XE126" s="26"/>
      <c r="XF126" s="26"/>
      <c r="XG126" s="26"/>
      <c r="XH126" s="26"/>
      <c r="XI126" s="26"/>
      <c r="XJ126" s="26"/>
      <c r="XK126" s="26"/>
      <c r="XL126" s="26"/>
      <c r="XM126" s="26"/>
      <c r="XN126" s="26"/>
      <c r="XO126" s="26"/>
      <c r="XP126" s="26"/>
      <c r="XQ126" s="26"/>
      <c r="XR126" s="26"/>
      <c r="XS126" s="26"/>
      <c r="XT126" s="26"/>
      <c r="XU126" s="26"/>
      <c r="XV126" s="26"/>
      <c r="XW126" s="26"/>
      <c r="XX126" s="26"/>
      <c r="XY126" s="26"/>
      <c r="XZ126" s="26"/>
      <c r="YA126" s="26"/>
      <c r="YB126" s="26"/>
      <c r="YC126" s="26"/>
      <c r="YD126" s="26"/>
      <c r="YE126" s="26"/>
      <c r="YF126" s="26"/>
      <c r="YG126" s="26"/>
      <c r="YH126" s="26"/>
      <c r="YI126" s="26"/>
      <c r="YJ126" s="26"/>
      <c r="YK126" s="26"/>
      <c r="YL126" s="26"/>
      <c r="YM126" s="26"/>
      <c r="YN126" s="26"/>
      <c r="YO126" s="26"/>
      <c r="YP126" s="26"/>
      <c r="YQ126" s="26"/>
      <c r="YR126" s="26"/>
      <c r="YS126" s="26"/>
      <c r="YT126" s="26"/>
      <c r="YU126" s="26"/>
      <c r="YV126" s="26"/>
      <c r="YW126" s="26"/>
      <c r="YX126" s="26"/>
      <c r="YY126" s="26"/>
      <c r="YZ126" s="26"/>
      <c r="ZA126" s="26"/>
      <c r="ZB126" s="26"/>
      <c r="ZC126" s="26"/>
      <c r="ZD126" s="26"/>
      <c r="ZE126" s="26"/>
      <c r="ZF126" s="26"/>
      <c r="ZG126" s="26"/>
      <c r="ZH126" s="26"/>
      <c r="ZI126" s="26"/>
      <c r="ZJ126" s="26"/>
      <c r="ZK126" s="26"/>
      <c r="ZL126" s="26"/>
      <c r="ZM126" s="26"/>
      <c r="ZN126" s="26"/>
      <c r="ZO126" s="26"/>
      <c r="ZP126" s="26"/>
      <c r="ZQ126" s="26"/>
      <c r="ZR126" s="26"/>
      <c r="ZS126" s="26"/>
      <c r="ZT126" s="26"/>
      <c r="ZU126" s="26"/>
      <c r="ZV126" s="26"/>
      <c r="ZW126" s="26"/>
      <c r="ZX126" s="26"/>
      <c r="ZY126" s="26"/>
      <c r="ZZ126" s="26"/>
      <c r="AAA126" s="26"/>
      <c r="AAB126" s="26"/>
      <c r="AAC126" s="26"/>
      <c r="AAD126" s="26"/>
      <c r="AAE126" s="26"/>
      <c r="AAF126" s="26"/>
      <c r="AAG126" s="26"/>
      <c r="AAH126" s="26"/>
      <c r="AAI126" s="26"/>
      <c r="AAJ126" s="26"/>
      <c r="AAK126" s="26"/>
      <c r="AAL126" s="26"/>
      <c r="AAM126" s="26"/>
      <c r="AAN126" s="26"/>
      <c r="AAO126" s="26"/>
      <c r="AAP126" s="26"/>
      <c r="AAQ126" s="26"/>
      <c r="AAR126" s="26"/>
      <c r="AAS126" s="26"/>
      <c r="AAT126" s="26"/>
      <c r="AAU126" s="26"/>
      <c r="AAV126" s="26"/>
      <c r="AAW126" s="26"/>
      <c r="AAX126" s="26"/>
      <c r="AAY126" s="26"/>
      <c r="AAZ126" s="26"/>
      <c r="ABA126" s="26"/>
      <c r="ABB126" s="26"/>
      <c r="ABC126" s="26"/>
      <c r="ABD126" s="26"/>
      <c r="ABE126" s="26"/>
      <c r="ABF126" s="26"/>
      <c r="ABG126" s="26"/>
      <c r="ABH126" s="26"/>
      <c r="ABI126" s="26"/>
      <c r="ABJ126" s="26"/>
      <c r="ABK126" s="26"/>
      <c r="ABL126" s="26"/>
      <c r="ABM126" s="26"/>
      <c r="ABN126" s="26"/>
      <c r="ABO126" s="26"/>
      <c r="ABP126" s="26"/>
      <c r="ABQ126" s="26"/>
      <c r="ABR126" s="26"/>
      <c r="ABS126" s="26"/>
      <c r="ABT126" s="26"/>
      <c r="ABU126" s="26"/>
      <c r="ABV126" s="26"/>
      <c r="ABW126" s="26"/>
      <c r="ABX126" s="26"/>
      <c r="ABY126" s="26"/>
      <c r="ABZ126" s="26"/>
      <c r="ACA126" s="26"/>
      <c r="ACB126" s="26"/>
      <c r="ACC126" s="26"/>
      <c r="ACD126" s="26"/>
      <c r="ACE126" s="26"/>
      <c r="ACF126" s="26"/>
      <c r="ACG126" s="26"/>
      <c r="ACH126" s="26"/>
      <c r="ACI126" s="26"/>
      <c r="ACJ126" s="26"/>
      <c r="ACK126" s="26"/>
      <c r="ACL126" s="26"/>
      <c r="ACM126" s="26"/>
      <c r="ACN126" s="26"/>
      <c r="ACO126" s="26"/>
      <c r="ACP126" s="26"/>
      <c r="ACQ126" s="26"/>
      <c r="ACR126" s="26"/>
      <c r="ACS126" s="26"/>
      <c r="ACT126" s="26"/>
      <c r="ACU126" s="26"/>
      <c r="ACV126" s="26"/>
      <c r="ACW126" s="26"/>
      <c r="ACX126" s="26"/>
      <c r="ACY126" s="26"/>
      <c r="ACZ126" s="26"/>
      <c r="ADA126" s="26"/>
      <c r="ADB126" s="26"/>
      <c r="ADC126" s="26"/>
      <c r="ADD126" s="26"/>
      <c r="ADE126" s="26"/>
      <c r="ADF126" s="26"/>
      <c r="ADG126" s="26"/>
      <c r="ADH126" s="26"/>
      <c r="ADI126" s="26"/>
      <c r="ADJ126" s="26"/>
      <c r="ADK126" s="26"/>
      <c r="ADL126" s="26"/>
      <c r="ADM126" s="26"/>
      <c r="ADN126" s="26"/>
      <c r="ADO126" s="26"/>
      <c r="ADP126" s="26"/>
      <c r="ADQ126" s="26"/>
      <c r="ADR126" s="26"/>
      <c r="ADS126" s="26"/>
      <c r="ADT126" s="26"/>
      <c r="ADU126" s="26"/>
      <c r="ADV126" s="26"/>
      <c r="ADW126" s="26"/>
      <c r="ADX126" s="26"/>
      <c r="ADY126" s="26"/>
      <c r="ADZ126" s="26"/>
      <c r="AEA126" s="26"/>
      <c r="AEB126" s="26"/>
      <c r="AEC126" s="26"/>
      <c r="AED126" s="26"/>
      <c r="AEE126" s="26"/>
      <c r="AEF126" s="26"/>
      <c r="AEG126" s="26"/>
      <c r="AEH126" s="26"/>
      <c r="AEI126" s="26"/>
      <c r="AEJ126" s="26"/>
      <c r="AEK126" s="26"/>
      <c r="AEL126" s="26"/>
      <c r="AEM126" s="26"/>
      <c r="AEN126" s="26"/>
      <c r="AEO126" s="26"/>
      <c r="AEP126" s="26"/>
      <c r="AEQ126" s="26"/>
      <c r="AER126" s="26"/>
      <c r="AES126" s="26"/>
      <c r="AET126" s="26"/>
      <c r="AEU126" s="26"/>
      <c r="AEV126" s="26"/>
      <c r="AEW126" s="26"/>
      <c r="AEX126" s="26"/>
      <c r="AEY126" s="26"/>
      <c r="AEZ126" s="26"/>
      <c r="AFA126" s="26"/>
      <c r="AFB126" s="26"/>
      <c r="AFC126" s="26"/>
      <c r="AFD126" s="26"/>
      <c r="AFE126" s="26"/>
      <c r="AFF126" s="26"/>
      <c r="AFG126" s="26"/>
      <c r="AFH126" s="26"/>
      <c r="AFI126" s="26"/>
      <c r="AFJ126" s="26"/>
      <c r="AFK126" s="26"/>
      <c r="AFL126" s="26"/>
      <c r="AFM126" s="26"/>
      <c r="AFN126" s="26"/>
      <c r="AFO126" s="26"/>
      <c r="AFP126" s="26"/>
      <c r="AFQ126" s="26"/>
      <c r="AFR126" s="26"/>
      <c r="AFS126" s="26"/>
      <c r="AFT126" s="26"/>
      <c r="AFU126" s="26"/>
      <c r="AFV126" s="26"/>
      <c r="AFW126" s="26"/>
      <c r="AFX126" s="26"/>
      <c r="AFY126" s="26"/>
      <c r="AFZ126" s="26"/>
      <c r="AGA126" s="26"/>
      <c r="AGB126" s="26"/>
      <c r="AGC126" s="26"/>
      <c r="AGD126" s="26"/>
      <c r="AGE126" s="26"/>
      <c r="AGF126" s="26"/>
      <c r="AGG126" s="26"/>
      <c r="AGH126" s="26"/>
      <c r="AGI126" s="26"/>
      <c r="AGJ126" s="26"/>
      <c r="AGK126" s="26"/>
      <c r="AGL126" s="26"/>
      <c r="AGM126" s="26"/>
      <c r="AGN126" s="26"/>
      <c r="AGO126" s="26"/>
      <c r="AGP126" s="26"/>
      <c r="AGQ126" s="26"/>
      <c r="AGR126" s="26"/>
      <c r="AGS126" s="26"/>
      <c r="AGT126" s="26"/>
      <c r="AGU126" s="26"/>
      <c r="AGV126" s="26"/>
      <c r="AGW126" s="26"/>
      <c r="AGX126" s="26"/>
      <c r="AGY126" s="26"/>
      <c r="AGZ126" s="26"/>
      <c r="AHA126" s="26"/>
      <c r="AHB126" s="26"/>
      <c r="AHC126" s="26"/>
      <c r="AHD126" s="26"/>
      <c r="AHE126" s="26"/>
      <c r="AHF126" s="26"/>
      <c r="AHG126" s="26"/>
      <c r="AHH126" s="26"/>
      <c r="AHI126" s="26"/>
      <c r="AHJ126" s="26"/>
      <c r="AHK126" s="26"/>
      <c r="AHL126" s="26"/>
      <c r="AHM126" s="26"/>
      <c r="AHN126" s="26"/>
      <c r="AHO126" s="26"/>
      <c r="AHP126" s="26"/>
      <c r="AHQ126" s="26"/>
      <c r="AHR126" s="26"/>
      <c r="AHS126" s="26"/>
      <c r="AHT126" s="26"/>
      <c r="AHU126" s="26"/>
      <c r="AHV126" s="26"/>
      <c r="AHW126" s="26"/>
      <c r="AHX126" s="26"/>
      <c r="AHY126" s="26"/>
      <c r="AHZ126" s="26"/>
      <c r="AIA126" s="26"/>
      <c r="AIB126" s="26"/>
      <c r="AIC126" s="26"/>
      <c r="AID126" s="26"/>
      <c r="AIE126" s="26"/>
      <c r="AIF126" s="26"/>
      <c r="AIG126" s="26"/>
      <c r="AIH126" s="26"/>
      <c r="AII126" s="26"/>
      <c r="AIJ126" s="26"/>
      <c r="AIK126" s="26"/>
      <c r="AIL126" s="26"/>
      <c r="AIM126" s="26"/>
      <c r="AIN126" s="26"/>
      <c r="AIO126" s="26"/>
      <c r="AIP126" s="26"/>
      <c r="AIQ126" s="26"/>
      <c r="AIR126" s="26"/>
      <c r="AIS126" s="26"/>
      <c r="AIT126" s="26"/>
      <c r="AIU126" s="26"/>
      <c r="AIV126" s="26"/>
      <c r="AIW126" s="26"/>
      <c r="AIX126" s="26"/>
      <c r="AIY126" s="26"/>
      <c r="AIZ126" s="26"/>
      <c r="AJA126" s="26"/>
      <c r="AJB126" s="26"/>
      <c r="AJC126" s="26"/>
      <c r="AJD126" s="26"/>
      <c r="AJE126" s="26"/>
      <c r="AJF126" s="26"/>
      <c r="AJG126" s="26"/>
      <c r="AJH126" s="26"/>
      <c r="AJI126" s="26"/>
      <c r="AJJ126" s="26"/>
      <c r="AJK126" s="26"/>
      <c r="AJL126" s="26"/>
      <c r="AJM126" s="26"/>
      <c r="AJN126" s="26"/>
      <c r="AJO126" s="26"/>
      <c r="AJP126" s="26"/>
      <c r="AJQ126" s="26"/>
      <c r="AJR126" s="26"/>
      <c r="AJS126" s="26"/>
      <c r="AJT126" s="26"/>
      <c r="AJU126" s="26"/>
      <c r="AJV126" s="26"/>
      <c r="AJW126" s="26"/>
      <c r="AJX126" s="26"/>
      <c r="AJY126" s="26"/>
      <c r="AJZ126" s="26"/>
      <c r="AKA126" s="26"/>
      <c r="AKB126" s="26"/>
      <c r="AKC126" s="26"/>
      <c r="AKD126" s="26"/>
      <c r="AKE126" s="26"/>
      <c r="AKF126" s="26"/>
      <c r="AKG126" s="26"/>
      <c r="AKH126" s="26"/>
      <c r="AKI126" s="26"/>
      <c r="AKJ126" s="26"/>
      <c r="AKK126" s="26"/>
      <c r="AKL126" s="26"/>
      <c r="AKM126" s="26"/>
      <c r="AKN126" s="26"/>
      <c r="AKO126" s="26"/>
      <c r="AKP126" s="26"/>
      <c r="AKQ126" s="26"/>
      <c r="AKR126" s="26"/>
      <c r="AKS126" s="26"/>
      <c r="AKT126" s="26"/>
      <c r="AKU126" s="26"/>
      <c r="AKV126" s="26"/>
      <c r="AKW126" s="26"/>
      <c r="AKX126" s="26"/>
      <c r="AKY126" s="26"/>
      <c r="AKZ126" s="26"/>
      <c r="ALA126" s="26"/>
      <c r="ALB126" s="26"/>
      <c r="ALC126" s="26"/>
      <c r="ALD126" s="26"/>
      <c r="ALE126" s="26"/>
      <c r="ALF126" s="26"/>
      <c r="ALG126" s="26"/>
      <c r="ALH126" s="26"/>
      <c r="ALI126" s="26"/>
      <c r="ALJ126" s="26"/>
      <c r="ALK126" s="26"/>
      <c r="ALL126" s="26"/>
      <c r="ALM126" s="26"/>
      <c r="ALN126" s="26"/>
      <c r="ALO126" s="26"/>
      <c r="ALP126" s="26"/>
      <c r="ALQ126" s="26"/>
      <c r="ALR126" s="26"/>
      <c r="ALS126" s="26"/>
      <c r="ALT126" s="26"/>
      <c r="ALU126" s="26"/>
      <c r="ALV126" s="26"/>
      <c r="ALW126" s="26"/>
      <c r="ALX126" s="26"/>
      <c r="ALY126" s="26"/>
      <c r="ALZ126" s="26"/>
      <c r="AMA126" s="26"/>
      <c r="AMB126" s="26"/>
      <c r="AMC126" s="26"/>
      <c r="AMD126" s="26"/>
      <c r="AME126" s="26"/>
      <c r="AMF126" s="26"/>
      <c r="AMG126" s="26"/>
      <c r="AMH126" s="26"/>
      <c r="AMI126" s="26"/>
      <c r="AMJ126" s="26"/>
      <c r="AMK126" s="26"/>
      <c r="AML126" s="26"/>
      <c r="AMM126" s="26"/>
      <c r="AMN126" s="26"/>
      <c r="AMO126" s="26"/>
      <c r="AMP126" s="26"/>
      <c r="AMQ126" s="26"/>
      <c r="AMR126" s="26"/>
      <c r="AMS126" s="26"/>
      <c r="AMT126" s="26"/>
      <c r="AMU126" s="26"/>
      <c r="AMV126" s="26"/>
      <c r="AMW126" s="26"/>
      <c r="AMX126" s="26"/>
      <c r="AMY126" s="26"/>
      <c r="AMZ126" s="26"/>
      <c r="ANA126" s="26"/>
      <c r="ANB126" s="26"/>
      <c r="ANC126" s="26"/>
      <c r="AND126" s="26"/>
      <c r="ANE126" s="26"/>
      <c r="ANF126" s="26"/>
      <c r="ANG126" s="26"/>
      <c r="ANH126" s="26"/>
      <c r="ANI126" s="26"/>
      <c r="ANJ126" s="26"/>
      <c r="ANK126" s="26"/>
      <c r="ANL126" s="26"/>
      <c r="ANM126" s="26"/>
      <c r="ANN126" s="26"/>
      <c r="ANO126" s="26"/>
      <c r="ANP126" s="26"/>
      <c r="ANQ126" s="26"/>
      <c r="ANR126" s="26"/>
      <c r="ANS126" s="26"/>
      <c r="ANT126" s="26"/>
      <c r="ANU126" s="26"/>
      <c r="ANV126" s="26"/>
      <c r="ANW126" s="26"/>
      <c r="ANX126" s="26"/>
      <c r="ANY126" s="26"/>
      <c r="ANZ126" s="26"/>
      <c r="AOA126" s="26"/>
      <c r="AOB126" s="26"/>
      <c r="AOC126" s="26"/>
      <c r="AOD126" s="26"/>
      <c r="AOE126" s="26"/>
      <c r="AOF126" s="26"/>
      <c r="AOG126" s="26"/>
      <c r="AOH126" s="26"/>
      <c r="AOI126" s="26"/>
      <c r="AOJ126" s="26"/>
      <c r="AOK126" s="26"/>
      <c r="AOL126" s="26"/>
      <c r="AOM126" s="26"/>
      <c r="AON126" s="26"/>
      <c r="AOO126" s="26"/>
      <c r="AOP126" s="26"/>
      <c r="AOQ126" s="26"/>
      <c r="AOR126" s="26"/>
      <c r="AOS126" s="26"/>
      <c r="AOT126" s="26"/>
      <c r="AOU126" s="26"/>
      <c r="AOV126" s="26"/>
      <c r="AOW126" s="26"/>
      <c r="AOX126" s="26"/>
      <c r="AOY126" s="26"/>
      <c r="AOZ126" s="26"/>
      <c r="APA126" s="26"/>
      <c r="APB126" s="26"/>
      <c r="APC126" s="26"/>
      <c r="APD126" s="26"/>
      <c r="APE126" s="26"/>
      <c r="APF126" s="26"/>
      <c r="APG126" s="26"/>
      <c r="APH126" s="26"/>
      <c r="API126" s="26"/>
      <c r="APJ126" s="26"/>
      <c r="APK126" s="26"/>
      <c r="APL126" s="26"/>
      <c r="APM126" s="26"/>
      <c r="APN126" s="26"/>
      <c r="APO126" s="26"/>
      <c r="APP126" s="26"/>
      <c r="APQ126" s="26"/>
      <c r="APR126" s="26"/>
      <c r="APS126" s="26"/>
      <c r="APT126" s="26"/>
      <c r="APU126" s="26"/>
      <c r="APV126" s="26"/>
      <c r="APW126" s="26"/>
      <c r="APX126" s="26"/>
      <c r="APY126" s="26"/>
      <c r="APZ126" s="26"/>
      <c r="AQA126" s="26"/>
      <c r="AQB126" s="26"/>
      <c r="AQC126" s="26"/>
      <c r="AQD126" s="26"/>
      <c r="AQE126" s="26"/>
      <c r="AQF126" s="26"/>
      <c r="AQG126" s="26"/>
      <c r="AQH126" s="26"/>
      <c r="AQI126" s="26"/>
      <c r="AQJ126" s="26"/>
      <c r="AQK126" s="26"/>
      <c r="AQL126" s="26"/>
      <c r="AQM126" s="26"/>
      <c r="AQN126" s="26"/>
      <c r="AQO126" s="26"/>
      <c r="AQP126" s="26"/>
      <c r="AQQ126" s="26"/>
      <c r="AQR126" s="26"/>
      <c r="AQS126" s="26"/>
      <c r="AQT126" s="26"/>
      <c r="AQU126" s="26"/>
      <c r="AQV126" s="26"/>
      <c r="AQW126" s="26"/>
      <c r="AQX126" s="26"/>
      <c r="AQY126" s="26"/>
      <c r="AQZ126" s="26"/>
      <c r="ARA126" s="26"/>
      <c r="ARB126" s="26"/>
      <c r="ARC126" s="26"/>
      <c r="ARD126" s="26"/>
      <c r="ARE126" s="26"/>
      <c r="ARF126" s="26"/>
      <c r="ARG126" s="26"/>
      <c r="ARH126" s="26"/>
      <c r="ARI126" s="26"/>
      <c r="ARJ126" s="26"/>
      <c r="ARK126" s="26"/>
      <c r="ARL126" s="26"/>
      <c r="ARM126" s="26"/>
      <c r="ARN126" s="26"/>
      <c r="ARO126" s="26"/>
      <c r="ARP126" s="26"/>
      <c r="ARQ126" s="26"/>
      <c r="ARR126" s="26"/>
      <c r="ARS126" s="26"/>
      <c r="ART126" s="26"/>
      <c r="ARU126" s="26"/>
      <c r="ARV126" s="26"/>
      <c r="ARW126" s="26"/>
      <c r="ARX126" s="26"/>
      <c r="ARY126" s="26"/>
      <c r="ARZ126" s="26"/>
      <c r="ASA126" s="26"/>
      <c r="ASB126" s="26"/>
      <c r="ASC126" s="26"/>
      <c r="ASD126" s="26"/>
      <c r="ASE126" s="26"/>
      <c r="ASF126" s="26"/>
      <c r="ASG126" s="26"/>
      <c r="ASH126" s="26"/>
      <c r="ASI126" s="26"/>
      <c r="ASJ126" s="26"/>
      <c r="ASK126" s="26"/>
      <c r="ASL126" s="26"/>
      <c r="ASM126" s="26"/>
      <c r="ASN126" s="26"/>
      <c r="ASO126" s="26"/>
      <c r="ASP126" s="26"/>
      <c r="ASQ126" s="26"/>
      <c r="ASR126" s="26"/>
      <c r="ASS126" s="26"/>
      <c r="AST126" s="26"/>
      <c r="ASU126" s="26"/>
      <c r="ASV126" s="26"/>
      <c r="ASW126" s="26"/>
      <c r="ASX126" s="26"/>
      <c r="ASY126" s="26"/>
      <c r="ASZ126" s="26"/>
      <c r="ATA126" s="26"/>
      <c r="ATB126" s="26"/>
      <c r="ATC126" s="26"/>
      <c r="ATD126" s="26"/>
      <c r="ATE126" s="26"/>
      <c r="ATF126" s="26"/>
      <c r="ATG126" s="26"/>
      <c r="ATH126" s="26"/>
      <c r="ATI126" s="26"/>
      <c r="ATJ126" s="26"/>
      <c r="ATK126" s="26"/>
      <c r="ATL126" s="26"/>
      <c r="ATM126" s="26"/>
      <c r="ATN126" s="26"/>
      <c r="ATO126" s="26"/>
      <c r="ATP126" s="26"/>
      <c r="ATQ126" s="26"/>
      <c r="ATR126" s="26"/>
      <c r="ATS126" s="26"/>
      <c r="ATT126" s="26"/>
      <c r="ATU126" s="26"/>
      <c r="ATV126" s="26"/>
      <c r="ATW126" s="26"/>
      <c r="ATX126" s="26"/>
      <c r="ATY126" s="26"/>
      <c r="ATZ126" s="26"/>
      <c r="AUA126" s="26"/>
      <c r="AUB126" s="26"/>
      <c r="AUC126" s="26"/>
      <c r="AUD126" s="26"/>
      <c r="AUE126" s="26"/>
      <c r="AUF126" s="26"/>
      <c r="AUG126" s="26"/>
      <c r="AUH126" s="26"/>
      <c r="AUI126" s="26"/>
      <c r="AUJ126" s="26"/>
      <c r="AUK126" s="26"/>
      <c r="AUL126" s="26"/>
      <c r="AUM126" s="26"/>
      <c r="AUN126" s="26"/>
      <c r="AUO126" s="26"/>
      <c r="AUP126" s="26"/>
      <c r="AUQ126" s="26"/>
      <c r="AUR126" s="26"/>
      <c r="AUS126" s="26"/>
      <c r="AUT126" s="26"/>
      <c r="AUU126" s="26"/>
      <c r="AUV126" s="26"/>
      <c r="AUW126" s="26"/>
      <c r="AUX126" s="26"/>
      <c r="AUY126" s="26"/>
      <c r="AUZ126" s="26"/>
      <c r="AVA126" s="26"/>
      <c r="AVB126" s="26"/>
      <c r="AVC126" s="26"/>
      <c r="AVD126" s="26"/>
      <c r="AVE126" s="26"/>
      <c r="AVF126" s="26"/>
      <c r="AVG126" s="26"/>
      <c r="AVH126" s="26"/>
      <c r="AVI126" s="26"/>
      <c r="AVJ126" s="26"/>
      <c r="AVK126" s="26"/>
      <c r="AVL126" s="26"/>
      <c r="AVM126" s="26"/>
      <c r="AVN126" s="26"/>
      <c r="AVO126" s="26"/>
      <c r="AVP126" s="26"/>
      <c r="AVQ126" s="26"/>
      <c r="AVR126" s="26"/>
      <c r="AVS126" s="26"/>
      <c r="AVT126" s="26"/>
      <c r="AVU126" s="26"/>
      <c r="AVV126" s="26"/>
      <c r="AVW126" s="26"/>
      <c r="AVX126" s="26"/>
      <c r="AVY126" s="26"/>
      <c r="AVZ126" s="26"/>
      <c r="AWA126" s="26"/>
      <c r="AWB126" s="26"/>
      <c r="AWC126" s="26"/>
      <c r="AWD126" s="26"/>
      <c r="AWE126" s="26"/>
      <c r="AWF126" s="26"/>
      <c r="AWG126" s="26"/>
      <c r="AWH126" s="26"/>
      <c r="AWI126" s="26"/>
      <c r="AWJ126" s="26"/>
      <c r="AWK126" s="26"/>
      <c r="AWL126" s="26"/>
      <c r="AWM126" s="26"/>
      <c r="AWN126" s="26"/>
      <c r="AWO126" s="26"/>
      <c r="AWP126" s="26"/>
      <c r="AWQ126" s="26"/>
      <c r="AWR126" s="26"/>
      <c r="AWS126" s="26"/>
      <c r="AWT126" s="26"/>
      <c r="AWU126" s="26"/>
      <c r="AWV126" s="26"/>
      <c r="AWW126" s="26"/>
      <c r="AWX126" s="26"/>
      <c r="AWY126" s="26"/>
      <c r="AWZ126" s="26"/>
      <c r="AXA126" s="26"/>
      <c r="AXB126" s="26"/>
      <c r="AXC126" s="26"/>
      <c r="AXD126" s="26"/>
      <c r="AXE126" s="26"/>
      <c r="AXF126" s="26"/>
      <c r="AXG126" s="26"/>
      <c r="AXH126" s="26"/>
      <c r="AXI126" s="26"/>
      <c r="AXJ126" s="26"/>
      <c r="AXK126" s="26"/>
      <c r="AXL126" s="26"/>
      <c r="AXM126" s="26"/>
      <c r="AXN126" s="26"/>
      <c r="AXO126" s="26"/>
      <c r="AXP126" s="26"/>
      <c r="AXQ126" s="26"/>
      <c r="AXR126" s="26"/>
      <c r="AXS126" s="26"/>
      <c r="AXT126" s="26"/>
      <c r="AXU126" s="26"/>
      <c r="AXV126" s="26"/>
      <c r="AXW126" s="26"/>
      <c r="AXX126" s="26"/>
      <c r="AXY126" s="26"/>
      <c r="AXZ126" s="26"/>
      <c r="AYA126" s="26"/>
      <c r="AYB126" s="26"/>
      <c r="AYC126" s="26"/>
      <c r="AYD126" s="26"/>
      <c r="AYE126" s="26"/>
      <c r="AYF126" s="26"/>
      <c r="AYG126" s="26"/>
      <c r="AYH126" s="26"/>
      <c r="AYI126" s="26"/>
      <c r="AYJ126" s="26"/>
      <c r="AYK126" s="26"/>
      <c r="AYL126" s="26"/>
      <c r="AYM126" s="26"/>
      <c r="AYN126" s="26"/>
      <c r="AYO126" s="26"/>
      <c r="AYP126" s="26"/>
      <c r="AYQ126" s="26"/>
      <c r="AYR126" s="26"/>
      <c r="AYS126" s="26"/>
      <c r="AYT126" s="26"/>
      <c r="AYU126" s="26"/>
      <c r="AYV126" s="26"/>
      <c r="AYW126" s="26"/>
      <c r="AYX126" s="26"/>
      <c r="AYY126" s="26"/>
      <c r="AYZ126" s="26"/>
      <c r="AZA126" s="26"/>
      <c r="AZB126" s="26"/>
      <c r="AZC126" s="26"/>
      <c r="AZD126" s="26"/>
      <c r="AZE126" s="26"/>
      <c r="AZF126" s="26"/>
      <c r="AZG126" s="26"/>
      <c r="AZH126" s="26"/>
      <c r="AZI126" s="26"/>
      <c r="AZJ126" s="26"/>
      <c r="AZK126" s="26"/>
      <c r="AZL126" s="26"/>
      <c r="AZM126" s="26"/>
      <c r="AZN126" s="26"/>
      <c r="AZO126" s="26"/>
      <c r="AZP126" s="26"/>
      <c r="AZQ126" s="26"/>
      <c r="AZR126" s="26"/>
      <c r="AZS126" s="26"/>
      <c r="AZT126" s="26"/>
      <c r="AZU126" s="26"/>
      <c r="AZV126" s="26"/>
      <c r="AZW126" s="26"/>
      <c r="AZX126" s="26"/>
      <c r="AZY126" s="26"/>
      <c r="AZZ126" s="26"/>
      <c r="BAA126" s="26"/>
      <c r="BAB126" s="26"/>
      <c r="BAC126" s="26"/>
      <c r="BAD126" s="26"/>
      <c r="BAE126" s="26"/>
      <c r="BAF126" s="26"/>
      <c r="BAG126" s="26"/>
      <c r="BAH126" s="26"/>
      <c r="BAI126" s="26"/>
      <c r="BAJ126" s="26"/>
      <c r="BAK126" s="26"/>
      <c r="BAL126" s="26"/>
      <c r="BAM126" s="26"/>
      <c r="BAN126" s="26"/>
      <c r="BAO126" s="26"/>
      <c r="BAP126" s="26"/>
      <c r="BAQ126" s="26"/>
      <c r="BAR126" s="26"/>
      <c r="BAS126" s="26"/>
      <c r="BAT126" s="26"/>
      <c r="BAU126" s="26"/>
      <c r="BAV126" s="26"/>
      <c r="BAW126" s="26"/>
      <c r="BAX126" s="26"/>
      <c r="BAY126" s="26"/>
      <c r="BAZ126" s="26"/>
      <c r="BBA126" s="26"/>
      <c r="BBB126" s="26"/>
      <c r="BBC126" s="26"/>
      <c r="BBD126" s="26"/>
      <c r="BBE126" s="26"/>
      <c r="BBF126" s="26"/>
      <c r="BBG126" s="26"/>
      <c r="BBH126" s="26"/>
      <c r="BBI126" s="26"/>
      <c r="BBJ126" s="26"/>
      <c r="BBK126" s="26"/>
      <c r="BBL126" s="26"/>
      <c r="BBM126" s="26"/>
      <c r="BBN126" s="26"/>
      <c r="BBO126" s="26"/>
      <c r="BBP126" s="26"/>
      <c r="BBQ126" s="26"/>
      <c r="BBR126" s="26"/>
      <c r="BBS126" s="26"/>
      <c r="BBT126" s="26"/>
      <c r="BBU126" s="26"/>
      <c r="BBV126" s="26"/>
      <c r="BBW126" s="26"/>
      <c r="BBX126" s="26"/>
      <c r="BBY126" s="26"/>
      <c r="BBZ126" s="26"/>
      <c r="BCA126" s="26"/>
      <c r="BCB126" s="26"/>
      <c r="BCC126" s="26"/>
      <c r="BCD126" s="26"/>
      <c r="BCE126" s="26"/>
      <c r="BCF126" s="26"/>
      <c r="BCG126" s="26"/>
      <c r="BCH126" s="26"/>
      <c r="BCI126" s="26"/>
      <c r="BCJ126" s="26"/>
      <c r="BCK126" s="26"/>
      <c r="BCL126" s="26"/>
      <c r="BCM126" s="26"/>
      <c r="BCN126" s="26"/>
      <c r="BCO126" s="26"/>
      <c r="BCP126" s="26"/>
      <c r="BCQ126" s="26"/>
      <c r="BCR126" s="26"/>
      <c r="BCS126" s="26"/>
      <c r="BCT126" s="26"/>
      <c r="BCU126" s="26"/>
      <c r="BCV126" s="26"/>
      <c r="BCW126" s="26"/>
      <c r="BCX126" s="26"/>
      <c r="BCY126" s="26"/>
      <c r="BCZ126" s="26"/>
      <c r="BDA126" s="26"/>
      <c r="BDB126" s="26"/>
      <c r="BDC126" s="26"/>
      <c r="BDD126" s="26"/>
      <c r="BDE126" s="26"/>
      <c r="BDF126" s="26"/>
      <c r="BDG126" s="26"/>
      <c r="BDH126" s="26"/>
      <c r="BDI126" s="26"/>
      <c r="BDJ126" s="26"/>
      <c r="BDK126" s="26"/>
      <c r="BDL126" s="26"/>
      <c r="BDM126" s="26"/>
      <c r="BDN126" s="26"/>
      <c r="BDO126" s="26"/>
      <c r="BDP126" s="26"/>
      <c r="BDQ126" s="26"/>
      <c r="BDR126" s="26"/>
      <c r="BDS126" s="26"/>
      <c r="BDT126" s="26"/>
      <c r="BDU126" s="26"/>
      <c r="BDV126" s="26"/>
      <c r="BDW126" s="26"/>
      <c r="BDX126" s="26"/>
      <c r="BDY126" s="26"/>
      <c r="BDZ126" s="26"/>
      <c r="BEA126" s="26"/>
      <c r="BEB126" s="26"/>
      <c r="BEC126" s="26"/>
      <c r="BED126" s="26"/>
      <c r="BEE126" s="26"/>
      <c r="BEF126" s="26"/>
      <c r="BEG126" s="26"/>
      <c r="BEH126" s="26"/>
      <c r="BEI126" s="26"/>
      <c r="BEJ126" s="26"/>
      <c r="BEK126" s="26"/>
      <c r="BEL126" s="26"/>
      <c r="BEM126" s="26"/>
      <c r="BEN126" s="26"/>
      <c r="BEO126" s="26"/>
      <c r="BEP126" s="26"/>
      <c r="BEQ126" s="26"/>
      <c r="BER126" s="26"/>
      <c r="BES126" s="26"/>
      <c r="BET126" s="26"/>
      <c r="BEU126" s="26"/>
      <c r="BEV126" s="26"/>
      <c r="BEW126" s="26"/>
      <c r="BEX126" s="26"/>
      <c r="BEY126" s="26"/>
      <c r="BEZ126" s="26"/>
      <c r="BFA126" s="26"/>
      <c r="BFB126" s="26"/>
      <c r="BFC126" s="26"/>
      <c r="BFD126" s="26"/>
      <c r="BFE126" s="26"/>
      <c r="BFF126" s="26"/>
      <c r="BFG126" s="26"/>
      <c r="BFH126" s="26"/>
      <c r="BFI126" s="26"/>
      <c r="BFJ126" s="26"/>
      <c r="BFK126" s="26"/>
      <c r="BFL126" s="26"/>
      <c r="BFM126" s="26"/>
      <c r="BFN126" s="26"/>
      <c r="BFO126" s="26"/>
      <c r="BFP126" s="26"/>
      <c r="BFQ126" s="26"/>
      <c r="BFR126" s="26"/>
      <c r="BFS126" s="26"/>
      <c r="BFT126" s="26"/>
      <c r="BFU126" s="26"/>
      <c r="BFV126" s="26"/>
      <c r="BFW126" s="26"/>
      <c r="BFX126" s="26"/>
      <c r="BFY126" s="26"/>
      <c r="BFZ126" s="26"/>
      <c r="BGA126" s="26"/>
      <c r="BGB126" s="26"/>
      <c r="BGC126" s="26"/>
      <c r="BGD126" s="26"/>
      <c r="BGE126" s="26"/>
      <c r="BGF126" s="26"/>
      <c r="BGG126" s="26"/>
      <c r="BGH126" s="26"/>
      <c r="BGI126" s="26"/>
      <c r="BGJ126" s="26"/>
      <c r="BGK126" s="26"/>
      <c r="BGL126" s="26"/>
      <c r="BGM126" s="26"/>
      <c r="BGN126" s="26"/>
      <c r="BGO126" s="26"/>
      <c r="BGP126" s="26"/>
      <c r="BGQ126" s="26"/>
      <c r="BGR126" s="26"/>
      <c r="BGS126" s="26"/>
      <c r="BGT126" s="26"/>
      <c r="BGU126" s="26"/>
      <c r="BGV126" s="26"/>
      <c r="BGW126" s="26"/>
      <c r="BGX126" s="26"/>
      <c r="BGY126" s="26"/>
      <c r="BGZ126" s="26"/>
      <c r="BHA126" s="26"/>
      <c r="BHB126" s="26"/>
      <c r="BHC126" s="26"/>
      <c r="BHD126" s="26"/>
      <c r="BHE126" s="26"/>
      <c r="BHF126" s="26"/>
      <c r="BHG126" s="26"/>
      <c r="BHH126" s="26"/>
      <c r="BHI126" s="26"/>
      <c r="BHJ126" s="26"/>
      <c r="BHK126" s="26"/>
      <c r="BHL126" s="26"/>
      <c r="BHM126" s="26"/>
      <c r="BHN126" s="26"/>
      <c r="BHO126" s="26"/>
      <c r="BHP126" s="26"/>
      <c r="BHQ126" s="26"/>
      <c r="BHR126" s="26"/>
      <c r="BHS126" s="26"/>
      <c r="BHT126" s="26"/>
      <c r="BHU126" s="26"/>
      <c r="BHV126" s="26"/>
      <c r="BHW126" s="26"/>
      <c r="BHX126" s="26"/>
      <c r="BHY126" s="26"/>
      <c r="BHZ126" s="26"/>
      <c r="BIA126" s="26"/>
      <c r="BIB126" s="26"/>
      <c r="BIC126" s="26"/>
      <c r="BID126" s="26"/>
      <c r="BIE126" s="26"/>
      <c r="BIF126" s="26"/>
      <c r="BIG126" s="26"/>
      <c r="BIH126" s="26"/>
      <c r="BII126" s="26"/>
      <c r="BIJ126" s="26"/>
      <c r="BIK126" s="26"/>
      <c r="BIL126" s="26"/>
      <c r="BIM126" s="26"/>
      <c r="BIN126" s="26"/>
      <c r="BIO126" s="26"/>
      <c r="BIP126" s="26"/>
      <c r="BIQ126" s="26"/>
      <c r="BIR126" s="26"/>
      <c r="BIS126" s="26"/>
      <c r="BIT126" s="26"/>
      <c r="BIU126" s="26"/>
      <c r="BIV126" s="26"/>
      <c r="BIW126" s="26"/>
      <c r="BIX126" s="26"/>
      <c r="BIY126" s="26"/>
      <c r="BIZ126" s="26"/>
      <c r="BJA126" s="26"/>
      <c r="BJB126" s="26"/>
      <c r="BJC126" s="26"/>
      <c r="BJD126" s="26"/>
      <c r="BJE126" s="26"/>
      <c r="BJF126" s="26"/>
      <c r="BJG126" s="26"/>
      <c r="BJH126" s="26"/>
      <c r="BJI126" s="26"/>
      <c r="BJJ126" s="26"/>
      <c r="BJK126" s="26"/>
      <c r="BJL126" s="26"/>
      <c r="BJM126" s="26"/>
      <c r="BJN126" s="26"/>
      <c r="BJO126" s="26"/>
      <c r="BJP126" s="26"/>
      <c r="BJQ126" s="26"/>
      <c r="BJR126" s="26"/>
      <c r="BJS126" s="26"/>
      <c r="BJT126" s="26"/>
      <c r="BJU126" s="26"/>
      <c r="BJV126" s="26"/>
      <c r="BJW126" s="26"/>
      <c r="BJX126" s="26"/>
      <c r="BJY126" s="26"/>
      <c r="BJZ126" s="26"/>
      <c r="BKA126" s="26"/>
      <c r="BKB126" s="26"/>
      <c r="BKC126" s="26"/>
      <c r="BKD126" s="26"/>
      <c r="BKE126" s="26"/>
      <c r="BKF126" s="26"/>
      <c r="BKG126" s="26"/>
      <c r="BKH126" s="26"/>
      <c r="BKI126" s="26"/>
      <c r="BKJ126" s="26"/>
      <c r="BKK126" s="26"/>
      <c r="BKL126" s="26"/>
      <c r="BKM126" s="26"/>
      <c r="BKN126" s="26"/>
      <c r="BKO126" s="26"/>
      <c r="BKP126" s="26"/>
      <c r="BKQ126" s="26"/>
      <c r="BKR126" s="26"/>
      <c r="BKS126" s="26"/>
      <c r="BKT126" s="26"/>
      <c r="BKU126" s="26"/>
      <c r="BKV126" s="26"/>
      <c r="BKW126" s="26"/>
      <c r="BKX126" s="26"/>
      <c r="BKY126" s="26"/>
      <c r="BKZ126" s="26"/>
      <c r="BLA126" s="26"/>
      <c r="BLB126" s="26"/>
      <c r="BLC126" s="26"/>
      <c r="BLD126" s="26"/>
      <c r="BLE126" s="26"/>
      <c r="BLF126" s="26"/>
      <c r="BLG126" s="26"/>
      <c r="BLH126" s="26"/>
      <c r="BLI126" s="26"/>
      <c r="BLJ126" s="26"/>
      <c r="BLK126" s="26"/>
      <c r="BLL126" s="26"/>
      <c r="BLM126" s="26"/>
      <c r="BLN126" s="26"/>
      <c r="BLO126" s="26"/>
      <c r="BLP126" s="26"/>
      <c r="BLQ126" s="26"/>
      <c r="BLR126" s="26"/>
      <c r="BLS126" s="26"/>
      <c r="BLT126" s="26"/>
      <c r="BLU126" s="26"/>
      <c r="BLV126" s="26"/>
      <c r="BLW126" s="26"/>
      <c r="BLX126" s="26"/>
      <c r="BLY126" s="26"/>
      <c r="BLZ126" s="26"/>
      <c r="BMA126" s="26"/>
      <c r="BMB126" s="26"/>
      <c r="BMC126" s="26"/>
      <c r="BMD126" s="26"/>
      <c r="BME126" s="26"/>
      <c r="BMF126" s="26"/>
      <c r="BMG126" s="26"/>
      <c r="BMH126" s="26"/>
      <c r="BMI126" s="26"/>
      <c r="BMJ126" s="26"/>
      <c r="BMK126" s="26"/>
      <c r="BML126" s="26"/>
      <c r="BMM126" s="26"/>
      <c r="BMN126" s="26"/>
      <c r="BMO126" s="26"/>
      <c r="BMP126" s="26"/>
      <c r="BMQ126" s="26"/>
      <c r="BMR126" s="26"/>
      <c r="BMS126" s="26"/>
      <c r="BMT126" s="26"/>
      <c r="BMU126" s="26"/>
      <c r="BMV126" s="26"/>
      <c r="BMW126" s="26"/>
      <c r="BMX126" s="26"/>
      <c r="BMY126" s="26"/>
      <c r="BMZ126" s="26"/>
      <c r="BNA126" s="26"/>
      <c r="BNB126" s="26"/>
      <c r="BNC126" s="26"/>
      <c r="BND126" s="26"/>
      <c r="BNE126" s="26"/>
      <c r="BNF126" s="26"/>
      <c r="BNG126" s="26"/>
      <c r="BNH126" s="26"/>
      <c r="BNI126" s="26"/>
      <c r="BNJ126" s="26"/>
      <c r="BNK126" s="26"/>
      <c r="BNL126" s="26"/>
      <c r="BNM126" s="26"/>
      <c r="BNN126" s="26"/>
      <c r="BNO126" s="26"/>
      <c r="BNP126" s="26"/>
      <c r="BNQ126" s="26"/>
      <c r="BNR126" s="26"/>
      <c r="BNS126" s="26"/>
      <c r="BNT126" s="26"/>
      <c r="BNU126" s="26"/>
      <c r="BNV126" s="26"/>
      <c r="BNW126" s="26"/>
      <c r="BNX126" s="26"/>
      <c r="BNY126" s="26"/>
      <c r="BNZ126" s="26"/>
      <c r="BOA126" s="26"/>
      <c r="BOB126" s="26"/>
      <c r="BOC126" s="26"/>
      <c r="BOD126" s="26"/>
      <c r="BOE126" s="26"/>
      <c r="BOF126" s="26"/>
      <c r="BOG126" s="26"/>
      <c r="BOH126" s="26"/>
      <c r="BOI126" s="26"/>
      <c r="BOJ126" s="26"/>
      <c r="BOK126" s="26"/>
      <c r="BOL126" s="26"/>
      <c r="BOM126" s="26"/>
      <c r="BON126" s="26"/>
      <c r="BOO126" s="26"/>
      <c r="BOP126" s="26"/>
      <c r="BOQ126" s="26"/>
      <c r="BOR126" s="26"/>
      <c r="BOS126" s="26"/>
      <c r="BOT126" s="26"/>
      <c r="BOU126" s="26"/>
      <c r="BOV126" s="26"/>
      <c r="BOW126" s="26"/>
      <c r="BOX126" s="26"/>
      <c r="BOY126" s="26"/>
      <c r="BOZ126" s="26"/>
      <c r="BPA126" s="26"/>
      <c r="BPB126" s="26"/>
      <c r="BPC126" s="26"/>
      <c r="BPD126" s="26"/>
      <c r="BPE126" s="26"/>
      <c r="BPF126" s="26"/>
      <c r="BPG126" s="26"/>
      <c r="BPH126" s="26"/>
      <c r="BPI126" s="26"/>
      <c r="BPJ126" s="26"/>
      <c r="BPK126" s="26"/>
      <c r="BPL126" s="26"/>
      <c r="BPM126" s="26"/>
      <c r="BPN126" s="26"/>
      <c r="BPO126" s="26"/>
      <c r="BPP126" s="26"/>
      <c r="BPQ126" s="26"/>
      <c r="BPR126" s="26"/>
      <c r="BPS126" s="26"/>
      <c r="BPT126" s="26"/>
      <c r="BPU126" s="26"/>
      <c r="BPV126" s="26"/>
      <c r="BPW126" s="26"/>
      <c r="BPX126" s="26"/>
      <c r="BPY126" s="26"/>
      <c r="BPZ126" s="26"/>
      <c r="BQA126" s="26"/>
      <c r="BQB126" s="26"/>
      <c r="BQC126" s="26"/>
      <c r="BQD126" s="26"/>
      <c r="BQE126" s="26"/>
      <c r="BQF126" s="26"/>
      <c r="BQG126" s="26"/>
      <c r="BQH126" s="26"/>
      <c r="BQI126" s="26"/>
      <c r="BQJ126" s="26"/>
      <c r="BQK126" s="26"/>
      <c r="BQL126" s="26"/>
      <c r="BQM126" s="26"/>
      <c r="BQN126" s="26"/>
      <c r="BQO126" s="26"/>
      <c r="BQP126" s="26"/>
      <c r="BQQ126" s="26"/>
      <c r="BQR126" s="26"/>
      <c r="BQS126" s="26"/>
      <c r="BQT126" s="26"/>
      <c r="BQU126" s="26"/>
      <c r="BQV126" s="26"/>
      <c r="BQW126" s="26"/>
      <c r="BQX126" s="26"/>
      <c r="BQY126" s="26"/>
      <c r="BQZ126" s="26"/>
      <c r="BRA126" s="26"/>
      <c r="BRB126" s="26"/>
      <c r="BRC126" s="26"/>
      <c r="BRD126" s="26"/>
      <c r="BRE126" s="26"/>
      <c r="BRF126" s="26"/>
      <c r="BRG126" s="26"/>
      <c r="BRH126" s="26"/>
      <c r="BRI126" s="26"/>
      <c r="BRJ126" s="26"/>
      <c r="BRK126" s="26"/>
      <c r="BRL126" s="26"/>
      <c r="BRM126" s="26"/>
      <c r="BRN126" s="26"/>
      <c r="BRO126" s="26"/>
      <c r="BRP126" s="26"/>
      <c r="BRQ126" s="26"/>
      <c r="BRR126" s="26"/>
      <c r="BRS126" s="26"/>
      <c r="BRT126" s="26"/>
      <c r="BRU126" s="26"/>
      <c r="BRV126" s="26"/>
      <c r="BRW126" s="26"/>
      <c r="BRX126" s="26"/>
      <c r="BRY126" s="26"/>
      <c r="BRZ126" s="26"/>
      <c r="BSA126" s="26"/>
      <c r="BSB126" s="26"/>
      <c r="BSC126" s="26"/>
      <c r="BSD126" s="26"/>
      <c r="BSE126" s="26"/>
      <c r="BSF126" s="26"/>
      <c r="BSG126" s="26"/>
      <c r="BSH126" s="26"/>
      <c r="BSI126" s="26"/>
      <c r="BSJ126" s="26"/>
      <c r="BSK126" s="26"/>
      <c r="BSL126" s="26"/>
      <c r="BSM126" s="26"/>
      <c r="BSN126" s="26"/>
      <c r="BSO126" s="26"/>
      <c r="BSP126" s="26"/>
      <c r="BSQ126" s="26"/>
      <c r="BSR126" s="26"/>
      <c r="BSS126" s="26"/>
      <c r="BST126" s="26"/>
      <c r="BSU126" s="26"/>
      <c r="BSV126" s="26"/>
      <c r="BSW126" s="26"/>
      <c r="BSX126" s="26"/>
      <c r="BSY126" s="26"/>
      <c r="BSZ126" s="26"/>
      <c r="BTA126" s="26"/>
      <c r="BTB126" s="26"/>
      <c r="BTC126" s="26"/>
      <c r="BTD126" s="26"/>
      <c r="BTE126" s="26"/>
      <c r="BTF126" s="26"/>
      <c r="BTG126" s="26"/>
      <c r="BTH126" s="26"/>
      <c r="BTI126" s="26"/>
      <c r="BTJ126" s="26"/>
      <c r="BTK126" s="26"/>
      <c r="BTL126" s="26"/>
      <c r="BTM126" s="26"/>
      <c r="BTN126" s="26"/>
      <c r="BTO126" s="26"/>
      <c r="BTP126" s="26"/>
      <c r="BTQ126" s="26"/>
      <c r="BTR126" s="26"/>
      <c r="BTS126" s="26"/>
      <c r="BTT126" s="26"/>
      <c r="BTU126" s="26"/>
      <c r="BTV126" s="26"/>
      <c r="BTW126" s="26"/>
      <c r="BTX126" s="26"/>
      <c r="BTY126" s="26"/>
      <c r="BTZ126" s="26"/>
      <c r="BUA126" s="26"/>
    </row>
    <row r="127" spans="1:1899" s="23" customFormat="1" ht="44.25" customHeight="1" x14ac:dyDescent="0.25">
      <c r="A127" s="34" t="s">
        <v>82</v>
      </c>
      <c r="B127" s="48" t="s">
        <v>23</v>
      </c>
      <c r="C127" s="48" t="s">
        <v>24</v>
      </c>
      <c r="D127" s="48" t="s">
        <v>92</v>
      </c>
      <c r="E127" s="48" t="s">
        <v>18</v>
      </c>
      <c r="F127" s="55" t="s">
        <v>19</v>
      </c>
      <c r="G127" s="16">
        <v>0</v>
      </c>
      <c r="H127" s="37">
        <v>44774</v>
      </c>
      <c r="I127" s="15">
        <v>1.2</v>
      </c>
      <c r="J127" s="15">
        <v>0</v>
      </c>
      <c r="K127" s="15">
        <v>0</v>
      </c>
      <c r="L127" s="15">
        <v>12123.79</v>
      </c>
      <c r="M127" s="15">
        <v>0</v>
      </c>
      <c r="N127" s="30"/>
      <c r="O127" s="31"/>
      <c r="P127" s="31"/>
      <c r="Q127" s="111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  <c r="CY127" s="26"/>
      <c r="CZ127" s="26"/>
      <c r="DA127" s="26"/>
      <c r="DB127" s="26"/>
      <c r="DC127" s="26"/>
      <c r="DD127" s="26"/>
      <c r="DE127" s="26"/>
      <c r="DF127" s="26"/>
      <c r="DG127" s="26"/>
      <c r="DH127" s="26"/>
      <c r="DI127" s="26"/>
      <c r="DJ127" s="26"/>
      <c r="DK127" s="26"/>
      <c r="DL127" s="26"/>
      <c r="DM127" s="26"/>
      <c r="DN127" s="26"/>
      <c r="DO127" s="26"/>
      <c r="DP127" s="26"/>
      <c r="DQ127" s="26"/>
      <c r="DR127" s="26"/>
      <c r="DS127" s="26"/>
      <c r="DT127" s="26"/>
      <c r="DU127" s="26"/>
      <c r="DV127" s="26"/>
      <c r="DW127" s="26"/>
      <c r="DX127" s="26"/>
      <c r="DY127" s="26"/>
      <c r="DZ127" s="26"/>
      <c r="EA127" s="26"/>
      <c r="EB127" s="26"/>
      <c r="EC127" s="26"/>
      <c r="ED127" s="26"/>
      <c r="EE127" s="26"/>
      <c r="EF127" s="26"/>
      <c r="EG127" s="26"/>
      <c r="EH127" s="26"/>
      <c r="EI127" s="26"/>
      <c r="EJ127" s="26"/>
      <c r="EK127" s="26"/>
      <c r="EL127" s="26"/>
      <c r="EM127" s="26"/>
      <c r="EN127" s="26"/>
      <c r="EO127" s="26"/>
      <c r="EP127" s="26"/>
      <c r="EQ127" s="26"/>
      <c r="ER127" s="26"/>
      <c r="ES127" s="26"/>
      <c r="ET127" s="26"/>
      <c r="EU127" s="26"/>
      <c r="EV127" s="26"/>
      <c r="EW127" s="26"/>
      <c r="EX127" s="26"/>
      <c r="EY127" s="26"/>
      <c r="EZ127" s="26"/>
      <c r="FA127" s="26"/>
      <c r="FB127" s="26"/>
      <c r="FC127" s="26"/>
      <c r="FD127" s="26"/>
      <c r="FE127" s="26"/>
      <c r="FF127" s="26"/>
      <c r="FG127" s="26"/>
      <c r="FH127" s="26"/>
      <c r="FI127" s="26"/>
      <c r="FJ127" s="26"/>
      <c r="FK127" s="26"/>
      <c r="FL127" s="26"/>
      <c r="FM127" s="26"/>
      <c r="FN127" s="26"/>
      <c r="FO127" s="26"/>
      <c r="FP127" s="26"/>
      <c r="FQ127" s="26"/>
      <c r="FR127" s="26"/>
      <c r="FS127" s="26"/>
      <c r="FT127" s="26"/>
      <c r="FU127" s="26"/>
      <c r="FV127" s="26"/>
      <c r="FW127" s="26"/>
      <c r="FX127" s="26"/>
      <c r="FY127" s="26"/>
      <c r="FZ127" s="26"/>
      <c r="GA127" s="26"/>
      <c r="GB127" s="26"/>
      <c r="GC127" s="26"/>
      <c r="GD127" s="26"/>
      <c r="GE127" s="26"/>
      <c r="GF127" s="26"/>
      <c r="GG127" s="26"/>
      <c r="GH127" s="26"/>
      <c r="GI127" s="26"/>
      <c r="GJ127" s="26"/>
      <c r="GK127" s="26"/>
      <c r="GL127" s="26"/>
      <c r="GM127" s="26"/>
      <c r="GN127" s="26"/>
      <c r="GO127" s="26"/>
      <c r="GP127" s="26"/>
      <c r="GQ127" s="26"/>
      <c r="GR127" s="26"/>
      <c r="GS127" s="26"/>
      <c r="GT127" s="26"/>
      <c r="GU127" s="26"/>
      <c r="GV127" s="26"/>
      <c r="GW127" s="26"/>
      <c r="GX127" s="26"/>
      <c r="GY127" s="26"/>
      <c r="GZ127" s="26"/>
      <c r="HA127" s="26"/>
      <c r="HB127" s="26"/>
      <c r="HC127" s="26"/>
      <c r="HD127" s="26"/>
      <c r="HE127" s="26"/>
      <c r="HF127" s="26"/>
      <c r="HG127" s="26"/>
      <c r="HH127" s="26"/>
      <c r="HI127" s="26"/>
      <c r="HJ127" s="26"/>
      <c r="HK127" s="26"/>
      <c r="HL127" s="26"/>
      <c r="HM127" s="26"/>
      <c r="HN127" s="26"/>
      <c r="HO127" s="26"/>
      <c r="HP127" s="26"/>
      <c r="HQ127" s="26"/>
      <c r="HR127" s="26"/>
      <c r="HS127" s="26"/>
      <c r="HT127" s="26"/>
      <c r="HU127" s="26"/>
      <c r="HV127" s="26"/>
      <c r="HW127" s="26"/>
      <c r="HX127" s="26"/>
      <c r="HY127" s="26"/>
      <c r="HZ127" s="26"/>
      <c r="IA127" s="26"/>
      <c r="IB127" s="26"/>
      <c r="IC127" s="26"/>
      <c r="ID127" s="26"/>
      <c r="IE127" s="26"/>
      <c r="IF127" s="26"/>
      <c r="IG127" s="26"/>
      <c r="IH127" s="26"/>
      <c r="II127" s="26"/>
      <c r="IJ127" s="26"/>
      <c r="IK127" s="26"/>
      <c r="IL127" s="26"/>
      <c r="IM127" s="26"/>
      <c r="IN127" s="26"/>
      <c r="IO127" s="26"/>
      <c r="IP127" s="26"/>
      <c r="IQ127" s="26"/>
      <c r="IR127" s="26"/>
      <c r="IS127" s="26"/>
      <c r="IT127" s="26"/>
      <c r="IU127" s="26"/>
      <c r="IV127" s="26"/>
      <c r="IW127" s="26"/>
      <c r="IX127" s="26"/>
      <c r="IY127" s="26"/>
      <c r="IZ127" s="26"/>
      <c r="JA127" s="26"/>
      <c r="JB127" s="26"/>
      <c r="JC127" s="26"/>
      <c r="JD127" s="26"/>
      <c r="JE127" s="26"/>
      <c r="JF127" s="26"/>
      <c r="JG127" s="26"/>
      <c r="JH127" s="26"/>
      <c r="JI127" s="26"/>
      <c r="JJ127" s="26"/>
      <c r="JK127" s="26"/>
      <c r="JL127" s="26"/>
      <c r="JM127" s="26"/>
      <c r="JN127" s="26"/>
      <c r="JO127" s="26"/>
      <c r="JP127" s="26"/>
      <c r="JQ127" s="26"/>
      <c r="JR127" s="26"/>
      <c r="JS127" s="26"/>
      <c r="JT127" s="26"/>
      <c r="JU127" s="26"/>
      <c r="JV127" s="26"/>
      <c r="JW127" s="26"/>
      <c r="JX127" s="26"/>
      <c r="JY127" s="26"/>
      <c r="JZ127" s="26"/>
      <c r="KA127" s="26"/>
      <c r="KB127" s="26"/>
      <c r="KC127" s="26"/>
      <c r="KD127" s="26"/>
      <c r="KE127" s="26"/>
      <c r="KF127" s="26"/>
      <c r="KG127" s="26"/>
      <c r="KH127" s="26"/>
      <c r="KI127" s="26"/>
      <c r="KJ127" s="26"/>
      <c r="KK127" s="26"/>
      <c r="KL127" s="26"/>
      <c r="KM127" s="26"/>
      <c r="KN127" s="26"/>
      <c r="KO127" s="26"/>
      <c r="KP127" s="26"/>
      <c r="KQ127" s="26"/>
      <c r="KR127" s="26"/>
      <c r="KS127" s="26"/>
      <c r="KT127" s="26"/>
      <c r="KU127" s="26"/>
      <c r="KV127" s="26"/>
      <c r="KW127" s="26"/>
      <c r="KX127" s="26"/>
      <c r="KY127" s="26"/>
      <c r="KZ127" s="26"/>
      <c r="LA127" s="26"/>
      <c r="LB127" s="26"/>
      <c r="LC127" s="26"/>
      <c r="LD127" s="26"/>
      <c r="LE127" s="26"/>
      <c r="LF127" s="26"/>
      <c r="LG127" s="26"/>
      <c r="LH127" s="26"/>
      <c r="LI127" s="26"/>
      <c r="LJ127" s="26"/>
      <c r="LK127" s="26"/>
      <c r="LL127" s="26"/>
      <c r="LM127" s="26"/>
      <c r="LN127" s="26"/>
      <c r="LO127" s="26"/>
      <c r="LP127" s="26"/>
      <c r="LQ127" s="26"/>
      <c r="LR127" s="26"/>
      <c r="LS127" s="26"/>
      <c r="LT127" s="26"/>
      <c r="LU127" s="26"/>
      <c r="LV127" s="26"/>
      <c r="LW127" s="26"/>
      <c r="LX127" s="26"/>
      <c r="LY127" s="26"/>
      <c r="LZ127" s="26"/>
      <c r="MA127" s="26"/>
      <c r="MB127" s="26"/>
      <c r="MC127" s="26"/>
      <c r="MD127" s="26"/>
      <c r="ME127" s="26"/>
      <c r="MF127" s="26"/>
      <c r="MG127" s="26"/>
      <c r="MH127" s="26"/>
      <c r="MI127" s="26"/>
      <c r="MJ127" s="26"/>
      <c r="MK127" s="26"/>
      <c r="ML127" s="26"/>
      <c r="MM127" s="26"/>
      <c r="MN127" s="26"/>
      <c r="MO127" s="26"/>
      <c r="MP127" s="26"/>
      <c r="MQ127" s="26"/>
      <c r="MR127" s="26"/>
      <c r="MS127" s="26"/>
      <c r="MT127" s="26"/>
      <c r="MU127" s="26"/>
      <c r="MV127" s="26"/>
      <c r="MW127" s="26"/>
      <c r="MX127" s="26"/>
      <c r="MY127" s="26"/>
      <c r="MZ127" s="26"/>
      <c r="NA127" s="26"/>
      <c r="NB127" s="26"/>
      <c r="NC127" s="26"/>
      <c r="ND127" s="26"/>
      <c r="NE127" s="26"/>
      <c r="NF127" s="26"/>
      <c r="NG127" s="26"/>
      <c r="NH127" s="26"/>
      <c r="NI127" s="26"/>
      <c r="NJ127" s="26"/>
      <c r="NK127" s="26"/>
      <c r="NL127" s="26"/>
      <c r="NM127" s="26"/>
      <c r="NN127" s="26"/>
      <c r="NO127" s="26"/>
      <c r="NP127" s="26"/>
      <c r="NQ127" s="26"/>
      <c r="NR127" s="26"/>
      <c r="NS127" s="26"/>
      <c r="NT127" s="26"/>
      <c r="NU127" s="26"/>
      <c r="NV127" s="26"/>
      <c r="NW127" s="26"/>
      <c r="NX127" s="26"/>
      <c r="NY127" s="26"/>
      <c r="NZ127" s="26"/>
      <c r="OA127" s="26"/>
      <c r="OB127" s="26"/>
      <c r="OC127" s="26"/>
      <c r="OD127" s="26"/>
      <c r="OE127" s="26"/>
      <c r="OF127" s="26"/>
      <c r="OG127" s="26"/>
      <c r="OH127" s="26"/>
      <c r="OI127" s="26"/>
      <c r="OJ127" s="26"/>
      <c r="OK127" s="26"/>
      <c r="OL127" s="26"/>
      <c r="OM127" s="26"/>
      <c r="ON127" s="26"/>
      <c r="OO127" s="26"/>
      <c r="OP127" s="26"/>
      <c r="OQ127" s="26"/>
      <c r="OR127" s="26"/>
      <c r="OS127" s="26"/>
      <c r="OT127" s="26"/>
      <c r="OU127" s="26"/>
      <c r="OV127" s="26"/>
      <c r="OW127" s="26"/>
      <c r="OX127" s="26"/>
      <c r="OY127" s="26"/>
      <c r="OZ127" s="26"/>
      <c r="PA127" s="26"/>
      <c r="PB127" s="26"/>
      <c r="PC127" s="26"/>
      <c r="PD127" s="26"/>
      <c r="PE127" s="26"/>
      <c r="PF127" s="26"/>
      <c r="PG127" s="26"/>
      <c r="PH127" s="26"/>
      <c r="PI127" s="26"/>
      <c r="PJ127" s="26"/>
      <c r="PK127" s="26"/>
      <c r="PL127" s="26"/>
      <c r="PM127" s="26"/>
      <c r="PN127" s="26"/>
      <c r="PO127" s="26"/>
      <c r="PP127" s="26"/>
      <c r="PQ127" s="26"/>
      <c r="PR127" s="26"/>
      <c r="PS127" s="26"/>
      <c r="PT127" s="26"/>
      <c r="PU127" s="26"/>
      <c r="PV127" s="26"/>
      <c r="PW127" s="26"/>
      <c r="PX127" s="26"/>
      <c r="PY127" s="26"/>
      <c r="PZ127" s="26"/>
      <c r="QA127" s="26"/>
      <c r="QB127" s="26"/>
      <c r="QC127" s="26"/>
      <c r="QD127" s="26"/>
      <c r="QE127" s="26"/>
      <c r="QF127" s="26"/>
      <c r="QG127" s="26"/>
      <c r="QH127" s="26"/>
      <c r="QI127" s="26"/>
      <c r="QJ127" s="26"/>
      <c r="QK127" s="26"/>
      <c r="QL127" s="26"/>
      <c r="QM127" s="26"/>
      <c r="QN127" s="26"/>
      <c r="QO127" s="26"/>
      <c r="QP127" s="26"/>
      <c r="QQ127" s="26"/>
      <c r="QR127" s="26"/>
      <c r="QS127" s="26"/>
      <c r="QT127" s="26"/>
      <c r="QU127" s="26"/>
      <c r="QV127" s="26"/>
      <c r="QW127" s="26"/>
      <c r="QX127" s="26"/>
      <c r="QY127" s="26"/>
      <c r="QZ127" s="26"/>
      <c r="RA127" s="26"/>
      <c r="RB127" s="26"/>
      <c r="RC127" s="26"/>
      <c r="RD127" s="26"/>
      <c r="RE127" s="26"/>
      <c r="RF127" s="26"/>
      <c r="RG127" s="26"/>
      <c r="RH127" s="26"/>
      <c r="RI127" s="26"/>
      <c r="RJ127" s="26"/>
      <c r="RK127" s="26"/>
      <c r="RL127" s="26"/>
      <c r="RM127" s="26"/>
      <c r="RN127" s="26"/>
      <c r="RO127" s="26"/>
      <c r="RP127" s="26"/>
      <c r="RQ127" s="26"/>
      <c r="RR127" s="26"/>
      <c r="RS127" s="26"/>
      <c r="RT127" s="26"/>
      <c r="RU127" s="26"/>
      <c r="RV127" s="26"/>
      <c r="RW127" s="26"/>
      <c r="RX127" s="26"/>
      <c r="RY127" s="26"/>
      <c r="RZ127" s="26"/>
      <c r="SA127" s="26"/>
      <c r="SB127" s="26"/>
      <c r="SC127" s="26"/>
      <c r="SD127" s="26"/>
      <c r="SE127" s="26"/>
      <c r="SF127" s="26"/>
      <c r="SG127" s="26"/>
      <c r="SH127" s="26"/>
      <c r="SI127" s="26"/>
      <c r="SJ127" s="26"/>
      <c r="SK127" s="26"/>
      <c r="SL127" s="26"/>
      <c r="SM127" s="26"/>
      <c r="SN127" s="26"/>
      <c r="SO127" s="26"/>
      <c r="SP127" s="26"/>
      <c r="SQ127" s="26"/>
      <c r="SR127" s="26"/>
      <c r="SS127" s="26"/>
      <c r="ST127" s="26"/>
      <c r="SU127" s="26"/>
      <c r="SV127" s="26"/>
      <c r="SW127" s="26"/>
      <c r="SX127" s="26"/>
      <c r="SY127" s="26"/>
      <c r="SZ127" s="26"/>
      <c r="TA127" s="26"/>
      <c r="TB127" s="26"/>
      <c r="TC127" s="26"/>
      <c r="TD127" s="26"/>
      <c r="TE127" s="26"/>
      <c r="TF127" s="26"/>
      <c r="TG127" s="26"/>
      <c r="TH127" s="26"/>
      <c r="TI127" s="26"/>
      <c r="TJ127" s="26"/>
      <c r="TK127" s="26"/>
      <c r="TL127" s="26"/>
      <c r="TM127" s="26"/>
      <c r="TN127" s="26"/>
      <c r="TO127" s="26"/>
      <c r="TP127" s="26"/>
      <c r="TQ127" s="26"/>
      <c r="TR127" s="26"/>
      <c r="TS127" s="26"/>
      <c r="TT127" s="26"/>
      <c r="TU127" s="26"/>
      <c r="TV127" s="26"/>
      <c r="TW127" s="26"/>
      <c r="TX127" s="26"/>
      <c r="TY127" s="26"/>
      <c r="TZ127" s="26"/>
      <c r="UA127" s="26"/>
      <c r="UB127" s="26"/>
      <c r="UC127" s="26"/>
      <c r="UD127" s="26"/>
      <c r="UE127" s="26"/>
      <c r="UF127" s="26"/>
      <c r="UG127" s="26"/>
      <c r="UH127" s="26"/>
      <c r="UI127" s="26"/>
      <c r="UJ127" s="26"/>
      <c r="UK127" s="26"/>
      <c r="UL127" s="26"/>
      <c r="UM127" s="26"/>
      <c r="UN127" s="26"/>
      <c r="UO127" s="26"/>
      <c r="UP127" s="26"/>
      <c r="UQ127" s="26"/>
      <c r="UR127" s="26"/>
      <c r="US127" s="26"/>
      <c r="UT127" s="26"/>
      <c r="UU127" s="26"/>
      <c r="UV127" s="26"/>
      <c r="UW127" s="26"/>
      <c r="UX127" s="26"/>
      <c r="UY127" s="26"/>
      <c r="UZ127" s="26"/>
      <c r="VA127" s="26"/>
      <c r="VB127" s="26"/>
      <c r="VC127" s="26"/>
      <c r="VD127" s="26"/>
      <c r="VE127" s="26"/>
      <c r="VF127" s="26"/>
      <c r="VG127" s="26"/>
      <c r="VH127" s="26"/>
      <c r="VI127" s="26"/>
      <c r="VJ127" s="26"/>
      <c r="VK127" s="26"/>
      <c r="VL127" s="26"/>
      <c r="VM127" s="26"/>
      <c r="VN127" s="26"/>
      <c r="VO127" s="26"/>
      <c r="VP127" s="26"/>
      <c r="VQ127" s="26"/>
      <c r="VR127" s="26"/>
      <c r="VS127" s="26"/>
      <c r="VT127" s="26"/>
      <c r="VU127" s="26"/>
      <c r="VV127" s="26"/>
      <c r="VW127" s="26"/>
      <c r="VX127" s="26"/>
      <c r="VY127" s="26"/>
      <c r="VZ127" s="26"/>
      <c r="WA127" s="26"/>
      <c r="WB127" s="26"/>
      <c r="WC127" s="26"/>
      <c r="WD127" s="26"/>
      <c r="WE127" s="26"/>
      <c r="WF127" s="26"/>
      <c r="WG127" s="26"/>
      <c r="WH127" s="26"/>
      <c r="WI127" s="26"/>
      <c r="WJ127" s="26"/>
      <c r="WK127" s="26"/>
      <c r="WL127" s="26"/>
      <c r="WM127" s="26"/>
      <c r="WN127" s="26"/>
      <c r="WO127" s="26"/>
      <c r="WP127" s="26"/>
      <c r="WQ127" s="26"/>
      <c r="WR127" s="26"/>
      <c r="WS127" s="26"/>
      <c r="WT127" s="26"/>
      <c r="WU127" s="26"/>
      <c r="WV127" s="26"/>
      <c r="WW127" s="26"/>
      <c r="WX127" s="26"/>
      <c r="WY127" s="26"/>
      <c r="WZ127" s="26"/>
      <c r="XA127" s="26"/>
      <c r="XB127" s="26"/>
      <c r="XC127" s="26"/>
      <c r="XD127" s="26"/>
      <c r="XE127" s="26"/>
      <c r="XF127" s="26"/>
      <c r="XG127" s="26"/>
      <c r="XH127" s="26"/>
      <c r="XI127" s="26"/>
      <c r="XJ127" s="26"/>
      <c r="XK127" s="26"/>
      <c r="XL127" s="26"/>
      <c r="XM127" s="26"/>
      <c r="XN127" s="26"/>
      <c r="XO127" s="26"/>
      <c r="XP127" s="26"/>
      <c r="XQ127" s="26"/>
      <c r="XR127" s="26"/>
      <c r="XS127" s="26"/>
      <c r="XT127" s="26"/>
      <c r="XU127" s="26"/>
      <c r="XV127" s="26"/>
      <c r="XW127" s="26"/>
      <c r="XX127" s="26"/>
      <c r="XY127" s="26"/>
      <c r="XZ127" s="26"/>
      <c r="YA127" s="26"/>
      <c r="YB127" s="26"/>
      <c r="YC127" s="26"/>
      <c r="YD127" s="26"/>
      <c r="YE127" s="26"/>
      <c r="YF127" s="26"/>
      <c r="YG127" s="26"/>
      <c r="YH127" s="26"/>
      <c r="YI127" s="26"/>
      <c r="YJ127" s="26"/>
      <c r="YK127" s="26"/>
      <c r="YL127" s="26"/>
      <c r="YM127" s="26"/>
      <c r="YN127" s="26"/>
      <c r="YO127" s="26"/>
      <c r="YP127" s="26"/>
      <c r="YQ127" s="26"/>
      <c r="YR127" s="26"/>
      <c r="YS127" s="26"/>
      <c r="YT127" s="26"/>
      <c r="YU127" s="26"/>
      <c r="YV127" s="26"/>
      <c r="YW127" s="26"/>
      <c r="YX127" s="26"/>
      <c r="YY127" s="26"/>
      <c r="YZ127" s="26"/>
      <c r="ZA127" s="26"/>
      <c r="ZB127" s="26"/>
      <c r="ZC127" s="26"/>
      <c r="ZD127" s="26"/>
      <c r="ZE127" s="26"/>
      <c r="ZF127" s="26"/>
      <c r="ZG127" s="26"/>
      <c r="ZH127" s="26"/>
      <c r="ZI127" s="26"/>
      <c r="ZJ127" s="26"/>
      <c r="ZK127" s="26"/>
      <c r="ZL127" s="26"/>
      <c r="ZM127" s="26"/>
      <c r="ZN127" s="26"/>
      <c r="ZO127" s="26"/>
      <c r="ZP127" s="26"/>
      <c r="ZQ127" s="26"/>
      <c r="ZR127" s="26"/>
      <c r="ZS127" s="26"/>
      <c r="ZT127" s="26"/>
      <c r="ZU127" s="26"/>
      <c r="ZV127" s="26"/>
      <c r="ZW127" s="26"/>
      <c r="ZX127" s="26"/>
      <c r="ZY127" s="26"/>
      <c r="ZZ127" s="26"/>
      <c r="AAA127" s="26"/>
      <c r="AAB127" s="26"/>
      <c r="AAC127" s="26"/>
      <c r="AAD127" s="26"/>
      <c r="AAE127" s="26"/>
      <c r="AAF127" s="26"/>
      <c r="AAG127" s="26"/>
      <c r="AAH127" s="26"/>
      <c r="AAI127" s="26"/>
      <c r="AAJ127" s="26"/>
      <c r="AAK127" s="26"/>
      <c r="AAL127" s="26"/>
      <c r="AAM127" s="26"/>
      <c r="AAN127" s="26"/>
      <c r="AAO127" s="26"/>
      <c r="AAP127" s="26"/>
      <c r="AAQ127" s="26"/>
      <c r="AAR127" s="26"/>
      <c r="AAS127" s="26"/>
      <c r="AAT127" s="26"/>
      <c r="AAU127" s="26"/>
      <c r="AAV127" s="26"/>
      <c r="AAW127" s="26"/>
      <c r="AAX127" s="26"/>
      <c r="AAY127" s="26"/>
      <c r="AAZ127" s="26"/>
      <c r="ABA127" s="26"/>
      <c r="ABB127" s="26"/>
      <c r="ABC127" s="26"/>
      <c r="ABD127" s="26"/>
      <c r="ABE127" s="26"/>
      <c r="ABF127" s="26"/>
      <c r="ABG127" s="26"/>
      <c r="ABH127" s="26"/>
      <c r="ABI127" s="26"/>
      <c r="ABJ127" s="26"/>
      <c r="ABK127" s="26"/>
      <c r="ABL127" s="26"/>
      <c r="ABM127" s="26"/>
      <c r="ABN127" s="26"/>
      <c r="ABO127" s="26"/>
      <c r="ABP127" s="26"/>
      <c r="ABQ127" s="26"/>
      <c r="ABR127" s="26"/>
      <c r="ABS127" s="26"/>
      <c r="ABT127" s="26"/>
      <c r="ABU127" s="26"/>
      <c r="ABV127" s="26"/>
      <c r="ABW127" s="26"/>
      <c r="ABX127" s="26"/>
      <c r="ABY127" s="26"/>
      <c r="ABZ127" s="26"/>
      <c r="ACA127" s="26"/>
      <c r="ACB127" s="26"/>
      <c r="ACC127" s="26"/>
      <c r="ACD127" s="26"/>
      <c r="ACE127" s="26"/>
      <c r="ACF127" s="26"/>
      <c r="ACG127" s="26"/>
      <c r="ACH127" s="26"/>
      <c r="ACI127" s="26"/>
      <c r="ACJ127" s="26"/>
      <c r="ACK127" s="26"/>
      <c r="ACL127" s="26"/>
      <c r="ACM127" s="26"/>
      <c r="ACN127" s="26"/>
      <c r="ACO127" s="26"/>
      <c r="ACP127" s="26"/>
      <c r="ACQ127" s="26"/>
      <c r="ACR127" s="26"/>
      <c r="ACS127" s="26"/>
      <c r="ACT127" s="26"/>
      <c r="ACU127" s="26"/>
      <c r="ACV127" s="26"/>
      <c r="ACW127" s="26"/>
      <c r="ACX127" s="26"/>
      <c r="ACY127" s="26"/>
      <c r="ACZ127" s="26"/>
      <c r="ADA127" s="26"/>
      <c r="ADB127" s="26"/>
      <c r="ADC127" s="26"/>
      <c r="ADD127" s="26"/>
      <c r="ADE127" s="26"/>
      <c r="ADF127" s="26"/>
      <c r="ADG127" s="26"/>
      <c r="ADH127" s="26"/>
      <c r="ADI127" s="26"/>
      <c r="ADJ127" s="26"/>
      <c r="ADK127" s="26"/>
      <c r="ADL127" s="26"/>
      <c r="ADM127" s="26"/>
      <c r="ADN127" s="26"/>
      <c r="ADO127" s="26"/>
      <c r="ADP127" s="26"/>
      <c r="ADQ127" s="26"/>
      <c r="ADR127" s="26"/>
      <c r="ADS127" s="26"/>
      <c r="ADT127" s="26"/>
      <c r="ADU127" s="26"/>
      <c r="ADV127" s="26"/>
      <c r="ADW127" s="26"/>
      <c r="ADX127" s="26"/>
      <c r="ADY127" s="26"/>
      <c r="ADZ127" s="26"/>
      <c r="AEA127" s="26"/>
      <c r="AEB127" s="26"/>
      <c r="AEC127" s="26"/>
      <c r="AED127" s="26"/>
      <c r="AEE127" s="26"/>
      <c r="AEF127" s="26"/>
      <c r="AEG127" s="26"/>
      <c r="AEH127" s="26"/>
      <c r="AEI127" s="26"/>
      <c r="AEJ127" s="26"/>
      <c r="AEK127" s="26"/>
      <c r="AEL127" s="26"/>
      <c r="AEM127" s="26"/>
      <c r="AEN127" s="26"/>
      <c r="AEO127" s="26"/>
      <c r="AEP127" s="26"/>
      <c r="AEQ127" s="26"/>
      <c r="AER127" s="26"/>
      <c r="AES127" s="26"/>
      <c r="AET127" s="26"/>
      <c r="AEU127" s="26"/>
      <c r="AEV127" s="26"/>
      <c r="AEW127" s="26"/>
      <c r="AEX127" s="26"/>
      <c r="AEY127" s="26"/>
      <c r="AEZ127" s="26"/>
      <c r="AFA127" s="26"/>
      <c r="AFB127" s="26"/>
      <c r="AFC127" s="26"/>
      <c r="AFD127" s="26"/>
      <c r="AFE127" s="26"/>
      <c r="AFF127" s="26"/>
      <c r="AFG127" s="26"/>
      <c r="AFH127" s="26"/>
      <c r="AFI127" s="26"/>
      <c r="AFJ127" s="26"/>
      <c r="AFK127" s="26"/>
      <c r="AFL127" s="26"/>
      <c r="AFM127" s="26"/>
      <c r="AFN127" s="26"/>
      <c r="AFO127" s="26"/>
      <c r="AFP127" s="26"/>
      <c r="AFQ127" s="26"/>
      <c r="AFR127" s="26"/>
      <c r="AFS127" s="26"/>
      <c r="AFT127" s="26"/>
      <c r="AFU127" s="26"/>
      <c r="AFV127" s="26"/>
      <c r="AFW127" s="26"/>
      <c r="AFX127" s="26"/>
      <c r="AFY127" s="26"/>
      <c r="AFZ127" s="26"/>
      <c r="AGA127" s="26"/>
      <c r="AGB127" s="26"/>
      <c r="AGC127" s="26"/>
      <c r="AGD127" s="26"/>
      <c r="AGE127" s="26"/>
      <c r="AGF127" s="26"/>
      <c r="AGG127" s="26"/>
      <c r="AGH127" s="26"/>
      <c r="AGI127" s="26"/>
      <c r="AGJ127" s="26"/>
      <c r="AGK127" s="26"/>
      <c r="AGL127" s="26"/>
      <c r="AGM127" s="26"/>
      <c r="AGN127" s="26"/>
      <c r="AGO127" s="26"/>
      <c r="AGP127" s="26"/>
      <c r="AGQ127" s="26"/>
      <c r="AGR127" s="26"/>
      <c r="AGS127" s="26"/>
      <c r="AGT127" s="26"/>
      <c r="AGU127" s="26"/>
      <c r="AGV127" s="26"/>
      <c r="AGW127" s="26"/>
      <c r="AGX127" s="26"/>
      <c r="AGY127" s="26"/>
      <c r="AGZ127" s="26"/>
      <c r="AHA127" s="26"/>
      <c r="AHB127" s="26"/>
      <c r="AHC127" s="26"/>
      <c r="AHD127" s="26"/>
      <c r="AHE127" s="26"/>
      <c r="AHF127" s="26"/>
      <c r="AHG127" s="26"/>
      <c r="AHH127" s="26"/>
      <c r="AHI127" s="26"/>
      <c r="AHJ127" s="26"/>
      <c r="AHK127" s="26"/>
      <c r="AHL127" s="26"/>
      <c r="AHM127" s="26"/>
      <c r="AHN127" s="26"/>
      <c r="AHO127" s="26"/>
      <c r="AHP127" s="26"/>
      <c r="AHQ127" s="26"/>
      <c r="AHR127" s="26"/>
      <c r="AHS127" s="26"/>
      <c r="AHT127" s="26"/>
      <c r="AHU127" s="26"/>
      <c r="AHV127" s="26"/>
      <c r="AHW127" s="26"/>
      <c r="AHX127" s="26"/>
      <c r="AHY127" s="26"/>
      <c r="AHZ127" s="26"/>
      <c r="AIA127" s="26"/>
      <c r="AIB127" s="26"/>
      <c r="AIC127" s="26"/>
      <c r="AID127" s="26"/>
      <c r="AIE127" s="26"/>
      <c r="AIF127" s="26"/>
      <c r="AIG127" s="26"/>
      <c r="AIH127" s="26"/>
      <c r="AII127" s="26"/>
      <c r="AIJ127" s="26"/>
      <c r="AIK127" s="26"/>
      <c r="AIL127" s="26"/>
      <c r="AIM127" s="26"/>
      <c r="AIN127" s="26"/>
      <c r="AIO127" s="26"/>
      <c r="AIP127" s="26"/>
      <c r="AIQ127" s="26"/>
      <c r="AIR127" s="26"/>
      <c r="AIS127" s="26"/>
      <c r="AIT127" s="26"/>
      <c r="AIU127" s="26"/>
      <c r="AIV127" s="26"/>
      <c r="AIW127" s="26"/>
      <c r="AIX127" s="26"/>
      <c r="AIY127" s="26"/>
      <c r="AIZ127" s="26"/>
      <c r="AJA127" s="26"/>
      <c r="AJB127" s="26"/>
      <c r="AJC127" s="26"/>
      <c r="AJD127" s="26"/>
      <c r="AJE127" s="26"/>
      <c r="AJF127" s="26"/>
      <c r="AJG127" s="26"/>
      <c r="AJH127" s="26"/>
      <c r="AJI127" s="26"/>
      <c r="AJJ127" s="26"/>
      <c r="AJK127" s="26"/>
      <c r="AJL127" s="26"/>
      <c r="AJM127" s="26"/>
      <c r="AJN127" s="26"/>
      <c r="AJO127" s="26"/>
      <c r="AJP127" s="26"/>
      <c r="AJQ127" s="26"/>
      <c r="AJR127" s="26"/>
      <c r="AJS127" s="26"/>
      <c r="AJT127" s="26"/>
      <c r="AJU127" s="26"/>
      <c r="AJV127" s="26"/>
      <c r="AJW127" s="26"/>
      <c r="AJX127" s="26"/>
      <c r="AJY127" s="26"/>
      <c r="AJZ127" s="26"/>
      <c r="AKA127" s="26"/>
      <c r="AKB127" s="26"/>
      <c r="AKC127" s="26"/>
      <c r="AKD127" s="26"/>
      <c r="AKE127" s="26"/>
      <c r="AKF127" s="26"/>
      <c r="AKG127" s="26"/>
      <c r="AKH127" s="26"/>
      <c r="AKI127" s="26"/>
      <c r="AKJ127" s="26"/>
      <c r="AKK127" s="26"/>
      <c r="AKL127" s="26"/>
      <c r="AKM127" s="26"/>
      <c r="AKN127" s="26"/>
      <c r="AKO127" s="26"/>
      <c r="AKP127" s="26"/>
      <c r="AKQ127" s="26"/>
      <c r="AKR127" s="26"/>
      <c r="AKS127" s="26"/>
      <c r="AKT127" s="26"/>
      <c r="AKU127" s="26"/>
      <c r="AKV127" s="26"/>
      <c r="AKW127" s="26"/>
      <c r="AKX127" s="26"/>
      <c r="AKY127" s="26"/>
      <c r="AKZ127" s="26"/>
      <c r="ALA127" s="26"/>
      <c r="ALB127" s="26"/>
      <c r="ALC127" s="26"/>
      <c r="ALD127" s="26"/>
      <c r="ALE127" s="26"/>
      <c r="ALF127" s="26"/>
      <c r="ALG127" s="26"/>
      <c r="ALH127" s="26"/>
      <c r="ALI127" s="26"/>
      <c r="ALJ127" s="26"/>
      <c r="ALK127" s="26"/>
      <c r="ALL127" s="26"/>
      <c r="ALM127" s="26"/>
      <c r="ALN127" s="26"/>
      <c r="ALO127" s="26"/>
      <c r="ALP127" s="26"/>
      <c r="ALQ127" s="26"/>
      <c r="ALR127" s="26"/>
      <c r="ALS127" s="26"/>
      <c r="ALT127" s="26"/>
      <c r="ALU127" s="26"/>
      <c r="ALV127" s="26"/>
      <c r="ALW127" s="26"/>
      <c r="ALX127" s="26"/>
      <c r="ALY127" s="26"/>
      <c r="ALZ127" s="26"/>
      <c r="AMA127" s="26"/>
      <c r="AMB127" s="26"/>
      <c r="AMC127" s="26"/>
      <c r="AMD127" s="26"/>
      <c r="AME127" s="26"/>
      <c r="AMF127" s="26"/>
      <c r="AMG127" s="26"/>
      <c r="AMH127" s="26"/>
      <c r="AMI127" s="26"/>
      <c r="AMJ127" s="26"/>
      <c r="AMK127" s="26"/>
      <c r="AML127" s="26"/>
      <c r="AMM127" s="26"/>
      <c r="AMN127" s="26"/>
      <c r="AMO127" s="26"/>
      <c r="AMP127" s="26"/>
      <c r="AMQ127" s="26"/>
      <c r="AMR127" s="26"/>
      <c r="AMS127" s="26"/>
      <c r="AMT127" s="26"/>
      <c r="AMU127" s="26"/>
      <c r="AMV127" s="26"/>
      <c r="AMW127" s="26"/>
      <c r="AMX127" s="26"/>
      <c r="AMY127" s="26"/>
      <c r="AMZ127" s="26"/>
      <c r="ANA127" s="26"/>
      <c r="ANB127" s="26"/>
      <c r="ANC127" s="26"/>
      <c r="AND127" s="26"/>
      <c r="ANE127" s="26"/>
      <c r="ANF127" s="26"/>
      <c r="ANG127" s="26"/>
      <c r="ANH127" s="26"/>
      <c r="ANI127" s="26"/>
      <c r="ANJ127" s="26"/>
      <c r="ANK127" s="26"/>
      <c r="ANL127" s="26"/>
      <c r="ANM127" s="26"/>
      <c r="ANN127" s="26"/>
      <c r="ANO127" s="26"/>
      <c r="ANP127" s="26"/>
      <c r="ANQ127" s="26"/>
      <c r="ANR127" s="26"/>
      <c r="ANS127" s="26"/>
      <c r="ANT127" s="26"/>
      <c r="ANU127" s="26"/>
      <c r="ANV127" s="26"/>
      <c r="ANW127" s="26"/>
      <c r="ANX127" s="26"/>
      <c r="ANY127" s="26"/>
      <c r="ANZ127" s="26"/>
      <c r="AOA127" s="26"/>
      <c r="AOB127" s="26"/>
      <c r="AOC127" s="26"/>
      <c r="AOD127" s="26"/>
      <c r="AOE127" s="26"/>
      <c r="AOF127" s="26"/>
      <c r="AOG127" s="26"/>
      <c r="AOH127" s="26"/>
      <c r="AOI127" s="26"/>
      <c r="AOJ127" s="26"/>
      <c r="AOK127" s="26"/>
      <c r="AOL127" s="26"/>
      <c r="AOM127" s="26"/>
      <c r="AON127" s="26"/>
      <c r="AOO127" s="26"/>
      <c r="AOP127" s="26"/>
      <c r="AOQ127" s="26"/>
      <c r="AOR127" s="26"/>
      <c r="AOS127" s="26"/>
      <c r="AOT127" s="26"/>
      <c r="AOU127" s="26"/>
      <c r="AOV127" s="26"/>
      <c r="AOW127" s="26"/>
      <c r="AOX127" s="26"/>
      <c r="AOY127" s="26"/>
      <c r="AOZ127" s="26"/>
      <c r="APA127" s="26"/>
      <c r="APB127" s="26"/>
      <c r="APC127" s="26"/>
      <c r="APD127" s="26"/>
      <c r="APE127" s="26"/>
      <c r="APF127" s="26"/>
      <c r="APG127" s="26"/>
      <c r="APH127" s="26"/>
      <c r="API127" s="26"/>
      <c r="APJ127" s="26"/>
      <c r="APK127" s="26"/>
      <c r="APL127" s="26"/>
      <c r="APM127" s="26"/>
      <c r="APN127" s="26"/>
      <c r="APO127" s="26"/>
      <c r="APP127" s="26"/>
      <c r="APQ127" s="26"/>
      <c r="APR127" s="26"/>
      <c r="APS127" s="26"/>
      <c r="APT127" s="26"/>
      <c r="APU127" s="26"/>
      <c r="APV127" s="26"/>
      <c r="APW127" s="26"/>
      <c r="APX127" s="26"/>
      <c r="APY127" s="26"/>
      <c r="APZ127" s="26"/>
      <c r="AQA127" s="26"/>
      <c r="AQB127" s="26"/>
      <c r="AQC127" s="26"/>
      <c r="AQD127" s="26"/>
      <c r="AQE127" s="26"/>
      <c r="AQF127" s="26"/>
      <c r="AQG127" s="26"/>
      <c r="AQH127" s="26"/>
      <c r="AQI127" s="26"/>
      <c r="AQJ127" s="26"/>
      <c r="AQK127" s="26"/>
      <c r="AQL127" s="26"/>
      <c r="AQM127" s="26"/>
      <c r="AQN127" s="26"/>
      <c r="AQO127" s="26"/>
      <c r="AQP127" s="26"/>
      <c r="AQQ127" s="26"/>
      <c r="AQR127" s="26"/>
      <c r="AQS127" s="26"/>
      <c r="AQT127" s="26"/>
      <c r="AQU127" s="26"/>
      <c r="AQV127" s="26"/>
      <c r="AQW127" s="26"/>
      <c r="AQX127" s="26"/>
      <c r="AQY127" s="26"/>
      <c r="AQZ127" s="26"/>
      <c r="ARA127" s="26"/>
      <c r="ARB127" s="26"/>
      <c r="ARC127" s="26"/>
      <c r="ARD127" s="26"/>
      <c r="ARE127" s="26"/>
      <c r="ARF127" s="26"/>
      <c r="ARG127" s="26"/>
      <c r="ARH127" s="26"/>
      <c r="ARI127" s="26"/>
      <c r="ARJ127" s="26"/>
      <c r="ARK127" s="26"/>
      <c r="ARL127" s="26"/>
      <c r="ARM127" s="26"/>
      <c r="ARN127" s="26"/>
      <c r="ARO127" s="26"/>
      <c r="ARP127" s="26"/>
      <c r="ARQ127" s="26"/>
      <c r="ARR127" s="26"/>
      <c r="ARS127" s="26"/>
      <c r="ART127" s="26"/>
      <c r="ARU127" s="26"/>
      <c r="ARV127" s="26"/>
      <c r="ARW127" s="26"/>
      <c r="ARX127" s="26"/>
      <c r="ARY127" s="26"/>
      <c r="ARZ127" s="26"/>
      <c r="ASA127" s="26"/>
      <c r="ASB127" s="26"/>
      <c r="ASC127" s="26"/>
      <c r="ASD127" s="26"/>
      <c r="ASE127" s="26"/>
      <c r="ASF127" s="26"/>
      <c r="ASG127" s="26"/>
      <c r="ASH127" s="26"/>
      <c r="ASI127" s="26"/>
      <c r="ASJ127" s="26"/>
      <c r="ASK127" s="26"/>
      <c r="ASL127" s="26"/>
      <c r="ASM127" s="26"/>
      <c r="ASN127" s="26"/>
      <c r="ASO127" s="26"/>
      <c r="ASP127" s="26"/>
      <c r="ASQ127" s="26"/>
      <c r="ASR127" s="26"/>
      <c r="ASS127" s="26"/>
      <c r="AST127" s="26"/>
      <c r="ASU127" s="26"/>
      <c r="ASV127" s="26"/>
      <c r="ASW127" s="26"/>
      <c r="ASX127" s="26"/>
      <c r="ASY127" s="26"/>
      <c r="ASZ127" s="26"/>
      <c r="ATA127" s="26"/>
      <c r="ATB127" s="26"/>
      <c r="ATC127" s="26"/>
      <c r="ATD127" s="26"/>
      <c r="ATE127" s="26"/>
      <c r="ATF127" s="26"/>
      <c r="ATG127" s="26"/>
      <c r="ATH127" s="26"/>
      <c r="ATI127" s="26"/>
      <c r="ATJ127" s="26"/>
      <c r="ATK127" s="26"/>
      <c r="ATL127" s="26"/>
      <c r="ATM127" s="26"/>
      <c r="ATN127" s="26"/>
      <c r="ATO127" s="26"/>
      <c r="ATP127" s="26"/>
      <c r="ATQ127" s="26"/>
      <c r="ATR127" s="26"/>
      <c r="ATS127" s="26"/>
      <c r="ATT127" s="26"/>
      <c r="ATU127" s="26"/>
      <c r="ATV127" s="26"/>
      <c r="ATW127" s="26"/>
      <c r="ATX127" s="26"/>
      <c r="ATY127" s="26"/>
      <c r="ATZ127" s="26"/>
      <c r="AUA127" s="26"/>
      <c r="AUB127" s="26"/>
      <c r="AUC127" s="26"/>
      <c r="AUD127" s="26"/>
      <c r="AUE127" s="26"/>
      <c r="AUF127" s="26"/>
      <c r="AUG127" s="26"/>
      <c r="AUH127" s="26"/>
      <c r="AUI127" s="26"/>
      <c r="AUJ127" s="26"/>
      <c r="AUK127" s="26"/>
      <c r="AUL127" s="26"/>
      <c r="AUM127" s="26"/>
      <c r="AUN127" s="26"/>
      <c r="AUO127" s="26"/>
      <c r="AUP127" s="26"/>
      <c r="AUQ127" s="26"/>
      <c r="AUR127" s="26"/>
      <c r="AUS127" s="26"/>
      <c r="AUT127" s="26"/>
      <c r="AUU127" s="26"/>
      <c r="AUV127" s="26"/>
      <c r="AUW127" s="26"/>
      <c r="AUX127" s="26"/>
      <c r="AUY127" s="26"/>
      <c r="AUZ127" s="26"/>
      <c r="AVA127" s="26"/>
      <c r="AVB127" s="26"/>
      <c r="AVC127" s="26"/>
      <c r="AVD127" s="26"/>
      <c r="AVE127" s="26"/>
      <c r="AVF127" s="26"/>
      <c r="AVG127" s="26"/>
      <c r="AVH127" s="26"/>
      <c r="AVI127" s="26"/>
      <c r="AVJ127" s="26"/>
      <c r="AVK127" s="26"/>
      <c r="AVL127" s="26"/>
      <c r="AVM127" s="26"/>
      <c r="AVN127" s="26"/>
      <c r="AVO127" s="26"/>
      <c r="AVP127" s="26"/>
      <c r="AVQ127" s="26"/>
      <c r="AVR127" s="26"/>
      <c r="AVS127" s="26"/>
      <c r="AVT127" s="26"/>
      <c r="AVU127" s="26"/>
      <c r="AVV127" s="26"/>
      <c r="AVW127" s="26"/>
      <c r="AVX127" s="26"/>
      <c r="AVY127" s="26"/>
      <c r="AVZ127" s="26"/>
      <c r="AWA127" s="26"/>
      <c r="AWB127" s="26"/>
      <c r="AWC127" s="26"/>
      <c r="AWD127" s="26"/>
      <c r="AWE127" s="26"/>
      <c r="AWF127" s="26"/>
      <c r="AWG127" s="26"/>
      <c r="AWH127" s="26"/>
      <c r="AWI127" s="26"/>
      <c r="AWJ127" s="26"/>
      <c r="AWK127" s="26"/>
      <c r="AWL127" s="26"/>
      <c r="AWM127" s="26"/>
      <c r="AWN127" s="26"/>
      <c r="AWO127" s="26"/>
      <c r="AWP127" s="26"/>
      <c r="AWQ127" s="26"/>
      <c r="AWR127" s="26"/>
      <c r="AWS127" s="26"/>
      <c r="AWT127" s="26"/>
      <c r="AWU127" s="26"/>
      <c r="AWV127" s="26"/>
      <c r="AWW127" s="26"/>
      <c r="AWX127" s="26"/>
      <c r="AWY127" s="26"/>
      <c r="AWZ127" s="26"/>
      <c r="AXA127" s="26"/>
      <c r="AXB127" s="26"/>
      <c r="AXC127" s="26"/>
      <c r="AXD127" s="26"/>
      <c r="AXE127" s="26"/>
      <c r="AXF127" s="26"/>
      <c r="AXG127" s="26"/>
      <c r="AXH127" s="26"/>
      <c r="AXI127" s="26"/>
      <c r="AXJ127" s="26"/>
      <c r="AXK127" s="26"/>
      <c r="AXL127" s="26"/>
      <c r="AXM127" s="26"/>
      <c r="AXN127" s="26"/>
      <c r="AXO127" s="26"/>
      <c r="AXP127" s="26"/>
      <c r="AXQ127" s="26"/>
      <c r="AXR127" s="26"/>
      <c r="AXS127" s="26"/>
      <c r="AXT127" s="26"/>
      <c r="AXU127" s="26"/>
      <c r="AXV127" s="26"/>
      <c r="AXW127" s="26"/>
      <c r="AXX127" s="26"/>
      <c r="AXY127" s="26"/>
      <c r="AXZ127" s="26"/>
      <c r="AYA127" s="26"/>
      <c r="AYB127" s="26"/>
      <c r="AYC127" s="26"/>
      <c r="AYD127" s="26"/>
      <c r="AYE127" s="26"/>
      <c r="AYF127" s="26"/>
      <c r="AYG127" s="26"/>
      <c r="AYH127" s="26"/>
      <c r="AYI127" s="26"/>
      <c r="AYJ127" s="26"/>
      <c r="AYK127" s="26"/>
      <c r="AYL127" s="26"/>
      <c r="AYM127" s="26"/>
      <c r="AYN127" s="26"/>
      <c r="AYO127" s="26"/>
      <c r="AYP127" s="26"/>
      <c r="AYQ127" s="26"/>
      <c r="AYR127" s="26"/>
      <c r="AYS127" s="26"/>
      <c r="AYT127" s="26"/>
      <c r="AYU127" s="26"/>
      <c r="AYV127" s="26"/>
      <c r="AYW127" s="26"/>
      <c r="AYX127" s="26"/>
      <c r="AYY127" s="26"/>
      <c r="AYZ127" s="26"/>
      <c r="AZA127" s="26"/>
      <c r="AZB127" s="26"/>
      <c r="AZC127" s="26"/>
      <c r="AZD127" s="26"/>
      <c r="AZE127" s="26"/>
      <c r="AZF127" s="26"/>
      <c r="AZG127" s="26"/>
      <c r="AZH127" s="26"/>
      <c r="AZI127" s="26"/>
      <c r="AZJ127" s="26"/>
      <c r="AZK127" s="26"/>
      <c r="AZL127" s="26"/>
      <c r="AZM127" s="26"/>
      <c r="AZN127" s="26"/>
      <c r="AZO127" s="26"/>
      <c r="AZP127" s="26"/>
      <c r="AZQ127" s="26"/>
      <c r="AZR127" s="26"/>
      <c r="AZS127" s="26"/>
      <c r="AZT127" s="26"/>
      <c r="AZU127" s="26"/>
      <c r="AZV127" s="26"/>
      <c r="AZW127" s="26"/>
      <c r="AZX127" s="26"/>
      <c r="AZY127" s="26"/>
      <c r="AZZ127" s="26"/>
      <c r="BAA127" s="26"/>
      <c r="BAB127" s="26"/>
      <c r="BAC127" s="26"/>
      <c r="BAD127" s="26"/>
      <c r="BAE127" s="26"/>
      <c r="BAF127" s="26"/>
      <c r="BAG127" s="26"/>
      <c r="BAH127" s="26"/>
      <c r="BAI127" s="26"/>
      <c r="BAJ127" s="26"/>
      <c r="BAK127" s="26"/>
      <c r="BAL127" s="26"/>
      <c r="BAM127" s="26"/>
      <c r="BAN127" s="26"/>
      <c r="BAO127" s="26"/>
      <c r="BAP127" s="26"/>
      <c r="BAQ127" s="26"/>
      <c r="BAR127" s="26"/>
      <c r="BAS127" s="26"/>
      <c r="BAT127" s="26"/>
      <c r="BAU127" s="26"/>
      <c r="BAV127" s="26"/>
      <c r="BAW127" s="26"/>
      <c r="BAX127" s="26"/>
      <c r="BAY127" s="26"/>
      <c r="BAZ127" s="26"/>
      <c r="BBA127" s="26"/>
      <c r="BBB127" s="26"/>
      <c r="BBC127" s="26"/>
      <c r="BBD127" s="26"/>
      <c r="BBE127" s="26"/>
      <c r="BBF127" s="26"/>
      <c r="BBG127" s="26"/>
      <c r="BBH127" s="26"/>
      <c r="BBI127" s="26"/>
      <c r="BBJ127" s="26"/>
      <c r="BBK127" s="26"/>
      <c r="BBL127" s="26"/>
      <c r="BBM127" s="26"/>
      <c r="BBN127" s="26"/>
      <c r="BBO127" s="26"/>
      <c r="BBP127" s="26"/>
      <c r="BBQ127" s="26"/>
      <c r="BBR127" s="26"/>
      <c r="BBS127" s="26"/>
      <c r="BBT127" s="26"/>
      <c r="BBU127" s="26"/>
      <c r="BBV127" s="26"/>
      <c r="BBW127" s="26"/>
      <c r="BBX127" s="26"/>
      <c r="BBY127" s="26"/>
      <c r="BBZ127" s="26"/>
      <c r="BCA127" s="26"/>
      <c r="BCB127" s="26"/>
      <c r="BCC127" s="26"/>
      <c r="BCD127" s="26"/>
      <c r="BCE127" s="26"/>
      <c r="BCF127" s="26"/>
      <c r="BCG127" s="26"/>
      <c r="BCH127" s="26"/>
      <c r="BCI127" s="26"/>
      <c r="BCJ127" s="26"/>
      <c r="BCK127" s="26"/>
      <c r="BCL127" s="26"/>
      <c r="BCM127" s="26"/>
      <c r="BCN127" s="26"/>
      <c r="BCO127" s="26"/>
      <c r="BCP127" s="26"/>
      <c r="BCQ127" s="26"/>
      <c r="BCR127" s="26"/>
      <c r="BCS127" s="26"/>
      <c r="BCT127" s="26"/>
      <c r="BCU127" s="26"/>
      <c r="BCV127" s="26"/>
      <c r="BCW127" s="26"/>
      <c r="BCX127" s="26"/>
      <c r="BCY127" s="26"/>
      <c r="BCZ127" s="26"/>
      <c r="BDA127" s="26"/>
      <c r="BDB127" s="26"/>
      <c r="BDC127" s="26"/>
      <c r="BDD127" s="26"/>
      <c r="BDE127" s="26"/>
      <c r="BDF127" s="26"/>
      <c r="BDG127" s="26"/>
      <c r="BDH127" s="26"/>
      <c r="BDI127" s="26"/>
      <c r="BDJ127" s="26"/>
      <c r="BDK127" s="26"/>
      <c r="BDL127" s="26"/>
      <c r="BDM127" s="26"/>
      <c r="BDN127" s="26"/>
      <c r="BDO127" s="26"/>
      <c r="BDP127" s="26"/>
      <c r="BDQ127" s="26"/>
      <c r="BDR127" s="26"/>
      <c r="BDS127" s="26"/>
      <c r="BDT127" s="26"/>
      <c r="BDU127" s="26"/>
      <c r="BDV127" s="26"/>
      <c r="BDW127" s="26"/>
      <c r="BDX127" s="26"/>
      <c r="BDY127" s="26"/>
      <c r="BDZ127" s="26"/>
      <c r="BEA127" s="26"/>
      <c r="BEB127" s="26"/>
      <c r="BEC127" s="26"/>
      <c r="BED127" s="26"/>
      <c r="BEE127" s="26"/>
      <c r="BEF127" s="26"/>
      <c r="BEG127" s="26"/>
      <c r="BEH127" s="26"/>
      <c r="BEI127" s="26"/>
      <c r="BEJ127" s="26"/>
      <c r="BEK127" s="26"/>
      <c r="BEL127" s="26"/>
      <c r="BEM127" s="26"/>
      <c r="BEN127" s="26"/>
      <c r="BEO127" s="26"/>
      <c r="BEP127" s="26"/>
      <c r="BEQ127" s="26"/>
      <c r="BER127" s="26"/>
      <c r="BES127" s="26"/>
      <c r="BET127" s="26"/>
      <c r="BEU127" s="26"/>
      <c r="BEV127" s="26"/>
      <c r="BEW127" s="26"/>
      <c r="BEX127" s="26"/>
      <c r="BEY127" s="26"/>
      <c r="BEZ127" s="26"/>
      <c r="BFA127" s="26"/>
      <c r="BFB127" s="26"/>
      <c r="BFC127" s="26"/>
      <c r="BFD127" s="26"/>
      <c r="BFE127" s="26"/>
      <c r="BFF127" s="26"/>
      <c r="BFG127" s="26"/>
      <c r="BFH127" s="26"/>
      <c r="BFI127" s="26"/>
      <c r="BFJ127" s="26"/>
      <c r="BFK127" s="26"/>
      <c r="BFL127" s="26"/>
      <c r="BFM127" s="26"/>
      <c r="BFN127" s="26"/>
      <c r="BFO127" s="26"/>
      <c r="BFP127" s="26"/>
      <c r="BFQ127" s="26"/>
      <c r="BFR127" s="26"/>
      <c r="BFS127" s="26"/>
      <c r="BFT127" s="26"/>
      <c r="BFU127" s="26"/>
      <c r="BFV127" s="26"/>
      <c r="BFW127" s="26"/>
      <c r="BFX127" s="26"/>
      <c r="BFY127" s="26"/>
      <c r="BFZ127" s="26"/>
      <c r="BGA127" s="26"/>
      <c r="BGB127" s="26"/>
      <c r="BGC127" s="26"/>
      <c r="BGD127" s="26"/>
      <c r="BGE127" s="26"/>
      <c r="BGF127" s="26"/>
      <c r="BGG127" s="26"/>
      <c r="BGH127" s="26"/>
      <c r="BGI127" s="26"/>
      <c r="BGJ127" s="26"/>
      <c r="BGK127" s="26"/>
      <c r="BGL127" s="26"/>
      <c r="BGM127" s="26"/>
      <c r="BGN127" s="26"/>
      <c r="BGO127" s="26"/>
      <c r="BGP127" s="26"/>
      <c r="BGQ127" s="26"/>
      <c r="BGR127" s="26"/>
      <c r="BGS127" s="26"/>
      <c r="BGT127" s="26"/>
      <c r="BGU127" s="26"/>
      <c r="BGV127" s="26"/>
      <c r="BGW127" s="26"/>
      <c r="BGX127" s="26"/>
      <c r="BGY127" s="26"/>
      <c r="BGZ127" s="26"/>
      <c r="BHA127" s="26"/>
      <c r="BHB127" s="26"/>
      <c r="BHC127" s="26"/>
      <c r="BHD127" s="26"/>
      <c r="BHE127" s="26"/>
      <c r="BHF127" s="26"/>
      <c r="BHG127" s="26"/>
      <c r="BHH127" s="26"/>
      <c r="BHI127" s="26"/>
      <c r="BHJ127" s="26"/>
      <c r="BHK127" s="26"/>
      <c r="BHL127" s="26"/>
      <c r="BHM127" s="26"/>
      <c r="BHN127" s="26"/>
      <c r="BHO127" s="26"/>
      <c r="BHP127" s="26"/>
      <c r="BHQ127" s="26"/>
      <c r="BHR127" s="26"/>
      <c r="BHS127" s="26"/>
      <c r="BHT127" s="26"/>
      <c r="BHU127" s="26"/>
      <c r="BHV127" s="26"/>
      <c r="BHW127" s="26"/>
      <c r="BHX127" s="26"/>
      <c r="BHY127" s="26"/>
      <c r="BHZ127" s="26"/>
      <c r="BIA127" s="26"/>
      <c r="BIB127" s="26"/>
      <c r="BIC127" s="26"/>
      <c r="BID127" s="26"/>
      <c r="BIE127" s="26"/>
      <c r="BIF127" s="26"/>
      <c r="BIG127" s="26"/>
      <c r="BIH127" s="26"/>
      <c r="BII127" s="26"/>
      <c r="BIJ127" s="26"/>
      <c r="BIK127" s="26"/>
      <c r="BIL127" s="26"/>
      <c r="BIM127" s="26"/>
      <c r="BIN127" s="26"/>
      <c r="BIO127" s="26"/>
      <c r="BIP127" s="26"/>
      <c r="BIQ127" s="26"/>
      <c r="BIR127" s="26"/>
      <c r="BIS127" s="26"/>
      <c r="BIT127" s="26"/>
      <c r="BIU127" s="26"/>
      <c r="BIV127" s="26"/>
      <c r="BIW127" s="26"/>
      <c r="BIX127" s="26"/>
      <c r="BIY127" s="26"/>
      <c r="BIZ127" s="26"/>
      <c r="BJA127" s="26"/>
      <c r="BJB127" s="26"/>
      <c r="BJC127" s="26"/>
      <c r="BJD127" s="26"/>
      <c r="BJE127" s="26"/>
      <c r="BJF127" s="26"/>
      <c r="BJG127" s="26"/>
      <c r="BJH127" s="26"/>
      <c r="BJI127" s="26"/>
      <c r="BJJ127" s="26"/>
      <c r="BJK127" s="26"/>
      <c r="BJL127" s="26"/>
      <c r="BJM127" s="26"/>
      <c r="BJN127" s="26"/>
      <c r="BJO127" s="26"/>
      <c r="BJP127" s="26"/>
      <c r="BJQ127" s="26"/>
      <c r="BJR127" s="26"/>
      <c r="BJS127" s="26"/>
      <c r="BJT127" s="26"/>
      <c r="BJU127" s="26"/>
      <c r="BJV127" s="26"/>
      <c r="BJW127" s="26"/>
      <c r="BJX127" s="26"/>
      <c r="BJY127" s="26"/>
      <c r="BJZ127" s="26"/>
      <c r="BKA127" s="26"/>
      <c r="BKB127" s="26"/>
      <c r="BKC127" s="26"/>
      <c r="BKD127" s="26"/>
      <c r="BKE127" s="26"/>
      <c r="BKF127" s="26"/>
      <c r="BKG127" s="26"/>
      <c r="BKH127" s="26"/>
      <c r="BKI127" s="26"/>
      <c r="BKJ127" s="26"/>
      <c r="BKK127" s="26"/>
      <c r="BKL127" s="26"/>
      <c r="BKM127" s="26"/>
      <c r="BKN127" s="26"/>
      <c r="BKO127" s="26"/>
      <c r="BKP127" s="26"/>
      <c r="BKQ127" s="26"/>
      <c r="BKR127" s="26"/>
      <c r="BKS127" s="26"/>
      <c r="BKT127" s="26"/>
      <c r="BKU127" s="26"/>
      <c r="BKV127" s="26"/>
      <c r="BKW127" s="26"/>
      <c r="BKX127" s="26"/>
      <c r="BKY127" s="26"/>
      <c r="BKZ127" s="26"/>
      <c r="BLA127" s="26"/>
      <c r="BLB127" s="26"/>
      <c r="BLC127" s="26"/>
      <c r="BLD127" s="26"/>
      <c r="BLE127" s="26"/>
      <c r="BLF127" s="26"/>
      <c r="BLG127" s="26"/>
      <c r="BLH127" s="26"/>
      <c r="BLI127" s="26"/>
      <c r="BLJ127" s="26"/>
      <c r="BLK127" s="26"/>
      <c r="BLL127" s="26"/>
      <c r="BLM127" s="26"/>
      <c r="BLN127" s="26"/>
      <c r="BLO127" s="26"/>
      <c r="BLP127" s="26"/>
      <c r="BLQ127" s="26"/>
      <c r="BLR127" s="26"/>
      <c r="BLS127" s="26"/>
      <c r="BLT127" s="26"/>
      <c r="BLU127" s="26"/>
      <c r="BLV127" s="26"/>
      <c r="BLW127" s="26"/>
      <c r="BLX127" s="26"/>
      <c r="BLY127" s="26"/>
      <c r="BLZ127" s="26"/>
      <c r="BMA127" s="26"/>
      <c r="BMB127" s="26"/>
      <c r="BMC127" s="26"/>
      <c r="BMD127" s="26"/>
      <c r="BME127" s="26"/>
      <c r="BMF127" s="26"/>
      <c r="BMG127" s="26"/>
      <c r="BMH127" s="26"/>
      <c r="BMI127" s="26"/>
      <c r="BMJ127" s="26"/>
      <c r="BMK127" s="26"/>
      <c r="BML127" s="26"/>
      <c r="BMM127" s="26"/>
      <c r="BMN127" s="26"/>
      <c r="BMO127" s="26"/>
      <c r="BMP127" s="26"/>
      <c r="BMQ127" s="26"/>
      <c r="BMR127" s="26"/>
      <c r="BMS127" s="26"/>
      <c r="BMT127" s="26"/>
      <c r="BMU127" s="26"/>
      <c r="BMV127" s="26"/>
      <c r="BMW127" s="26"/>
      <c r="BMX127" s="26"/>
      <c r="BMY127" s="26"/>
      <c r="BMZ127" s="26"/>
      <c r="BNA127" s="26"/>
      <c r="BNB127" s="26"/>
      <c r="BNC127" s="26"/>
      <c r="BND127" s="26"/>
      <c r="BNE127" s="26"/>
      <c r="BNF127" s="26"/>
      <c r="BNG127" s="26"/>
      <c r="BNH127" s="26"/>
      <c r="BNI127" s="26"/>
      <c r="BNJ127" s="26"/>
      <c r="BNK127" s="26"/>
      <c r="BNL127" s="26"/>
      <c r="BNM127" s="26"/>
      <c r="BNN127" s="26"/>
      <c r="BNO127" s="26"/>
      <c r="BNP127" s="26"/>
      <c r="BNQ127" s="26"/>
      <c r="BNR127" s="26"/>
      <c r="BNS127" s="26"/>
      <c r="BNT127" s="26"/>
      <c r="BNU127" s="26"/>
      <c r="BNV127" s="26"/>
      <c r="BNW127" s="26"/>
      <c r="BNX127" s="26"/>
      <c r="BNY127" s="26"/>
      <c r="BNZ127" s="26"/>
      <c r="BOA127" s="26"/>
      <c r="BOB127" s="26"/>
      <c r="BOC127" s="26"/>
      <c r="BOD127" s="26"/>
      <c r="BOE127" s="26"/>
      <c r="BOF127" s="26"/>
      <c r="BOG127" s="26"/>
      <c r="BOH127" s="26"/>
      <c r="BOI127" s="26"/>
      <c r="BOJ127" s="26"/>
      <c r="BOK127" s="26"/>
      <c r="BOL127" s="26"/>
      <c r="BOM127" s="26"/>
      <c r="BON127" s="26"/>
      <c r="BOO127" s="26"/>
      <c r="BOP127" s="26"/>
      <c r="BOQ127" s="26"/>
      <c r="BOR127" s="26"/>
      <c r="BOS127" s="26"/>
      <c r="BOT127" s="26"/>
      <c r="BOU127" s="26"/>
      <c r="BOV127" s="26"/>
      <c r="BOW127" s="26"/>
      <c r="BOX127" s="26"/>
      <c r="BOY127" s="26"/>
      <c r="BOZ127" s="26"/>
      <c r="BPA127" s="26"/>
      <c r="BPB127" s="26"/>
      <c r="BPC127" s="26"/>
      <c r="BPD127" s="26"/>
      <c r="BPE127" s="26"/>
      <c r="BPF127" s="26"/>
      <c r="BPG127" s="26"/>
      <c r="BPH127" s="26"/>
      <c r="BPI127" s="26"/>
      <c r="BPJ127" s="26"/>
      <c r="BPK127" s="26"/>
      <c r="BPL127" s="26"/>
      <c r="BPM127" s="26"/>
      <c r="BPN127" s="26"/>
      <c r="BPO127" s="26"/>
      <c r="BPP127" s="26"/>
      <c r="BPQ127" s="26"/>
      <c r="BPR127" s="26"/>
      <c r="BPS127" s="26"/>
      <c r="BPT127" s="26"/>
      <c r="BPU127" s="26"/>
      <c r="BPV127" s="26"/>
      <c r="BPW127" s="26"/>
      <c r="BPX127" s="26"/>
      <c r="BPY127" s="26"/>
      <c r="BPZ127" s="26"/>
      <c r="BQA127" s="26"/>
      <c r="BQB127" s="26"/>
      <c r="BQC127" s="26"/>
      <c r="BQD127" s="26"/>
      <c r="BQE127" s="26"/>
      <c r="BQF127" s="26"/>
      <c r="BQG127" s="26"/>
      <c r="BQH127" s="26"/>
      <c r="BQI127" s="26"/>
      <c r="BQJ127" s="26"/>
      <c r="BQK127" s="26"/>
      <c r="BQL127" s="26"/>
      <c r="BQM127" s="26"/>
      <c r="BQN127" s="26"/>
      <c r="BQO127" s="26"/>
      <c r="BQP127" s="26"/>
      <c r="BQQ127" s="26"/>
      <c r="BQR127" s="26"/>
      <c r="BQS127" s="26"/>
      <c r="BQT127" s="26"/>
      <c r="BQU127" s="26"/>
      <c r="BQV127" s="26"/>
      <c r="BQW127" s="26"/>
      <c r="BQX127" s="26"/>
      <c r="BQY127" s="26"/>
      <c r="BQZ127" s="26"/>
      <c r="BRA127" s="26"/>
      <c r="BRB127" s="26"/>
      <c r="BRC127" s="26"/>
      <c r="BRD127" s="26"/>
      <c r="BRE127" s="26"/>
      <c r="BRF127" s="26"/>
      <c r="BRG127" s="26"/>
      <c r="BRH127" s="26"/>
      <c r="BRI127" s="26"/>
      <c r="BRJ127" s="26"/>
      <c r="BRK127" s="26"/>
      <c r="BRL127" s="26"/>
      <c r="BRM127" s="26"/>
      <c r="BRN127" s="26"/>
      <c r="BRO127" s="26"/>
      <c r="BRP127" s="26"/>
      <c r="BRQ127" s="26"/>
      <c r="BRR127" s="26"/>
      <c r="BRS127" s="26"/>
      <c r="BRT127" s="26"/>
      <c r="BRU127" s="26"/>
      <c r="BRV127" s="26"/>
      <c r="BRW127" s="26"/>
      <c r="BRX127" s="26"/>
      <c r="BRY127" s="26"/>
      <c r="BRZ127" s="26"/>
      <c r="BSA127" s="26"/>
      <c r="BSB127" s="26"/>
      <c r="BSC127" s="26"/>
      <c r="BSD127" s="26"/>
      <c r="BSE127" s="26"/>
      <c r="BSF127" s="26"/>
      <c r="BSG127" s="26"/>
      <c r="BSH127" s="26"/>
      <c r="BSI127" s="26"/>
      <c r="BSJ127" s="26"/>
      <c r="BSK127" s="26"/>
      <c r="BSL127" s="26"/>
      <c r="BSM127" s="26"/>
      <c r="BSN127" s="26"/>
      <c r="BSO127" s="26"/>
      <c r="BSP127" s="26"/>
      <c r="BSQ127" s="26"/>
      <c r="BSR127" s="26"/>
      <c r="BSS127" s="26"/>
      <c r="BST127" s="26"/>
      <c r="BSU127" s="26"/>
      <c r="BSV127" s="26"/>
      <c r="BSW127" s="26"/>
      <c r="BSX127" s="26"/>
      <c r="BSY127" s="26"/>
      <c r="BSZ127" s="26"/>
      <c r="BTA127" s="26"/>
      <c r="BTB127" s="26"/>
      <c r="BTC127" s="26"/>
      <c r="BTD127" s="26"/>
      <c r="BTE127" s="26"/>
      <c r="BTF127" s="26"/>
      <c r="BTG127" s="26"/>
      <c r="BTH127" s="26"/>
      <c r="BTI127" s="26"/>
      <c r="BTJ127" s="26"/>
      <c r="BTK127" s="26"/>
      <c r="BTL127" s="26"/>
      <c r="BTM127" s="26"/>
      <c r="BTN127" s="26"/>
      <c r="BTO127" s="26"/>
      <c r="BTP127" s="26"/>
      <c r="BTQ127" s="26"/>
      <c r="BTR127" s="26"/>
      <c r="BTS127" s="26"/>
      <c r="BTT127" s="26"/>
      <c r="BTU127" s="26"/>
      <c r="BTV127" s="26"/>
      <c r="BTW127" s="26"/>
      <c r="BTX127" s="26"/>
      <c r="BTY127" s="26"/>
      <c r="BTZ127" s="26"/>
      <c r="BUA127" s="26"/>
    </row>
    <row r="128" spans="1:1899" s="23" customFormat="1" ht="42" customHeight="1" x14ac:dyDescent="0.25">
      <c r="A128" s="34" t="s">
        <v>82</v>
      </c>
      <c r="B128" s="48" t="s">
        <v>23</v>
      </c>
      <c r="C128" s="48" t="s">
        <v>24</v>
      </c>
      <c r="D128" s="48" t="s">
        <v>254</v>
      </c>
      <c r="E128" s="48" t="s">
        <v>18</v>
      </c>
      <c r="F128" s="55" t="s">
        <v>19</v>
      </c>
      <c r="G128" s="16">
        <v>0.3</v>
      </c>
      <c r="H128" s="37">
        <v>45078</v>
      </c>
      <c r="I128" s="15">
        <v>8.7999999999999995E-2</v>
      </c>
      <c r="J128" s="16">
        <v>0.21199999999999999</v>
      </c>
      <c r="K128" s="15">
        <v>0</v>
      </c>
      <c r="L128" s="15">
        <v>10000</v>
      </c>
      <c r="M128" s="15">
        <f>34034.95-L128</f>
        <v>24034.949999999997</v>
      </c>
      <c r="N128" s="30"/>
      <c r="O128" s="31"/>
      <c r="P128" s="31"/>
      <c r="Q128" s="111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  <c r="CY128" s="26"/>
      <c r="CZ128" s="26"/>
      <c r="DA128" s="26"/>
      <c r="DB128" s="26"/>
      <c r="DC128" s="26"/>
      <c r="DD128" s="26"/>
      <c r="DE128" s="26"/>
      <c r="DF128" s="26"/>
      <c r="DG128" s="26"/>
      <c r="DH128" s="26"/>
      <c r="DI128" s="26"/>
      <c r="DJ128" s="26"/>
      <c r="DK128" s="26"/>
      <c r="DL128" s="26"/>
      <c r="DM128" s="26"/>
      <c r="DN128" s="26"/>
      <c r="DO128" s="26"/>
      <c r="DP128" s="26"/>
      <c r="DQ128" s="26"/>
      <c r="DR128" s="26"/>
      <c r="DS128" s="26"/>
      <c r="DT128" s="26"/>
      <c r="DU128" s="26"/>
      <c r="DV128" s="26"/>
      <c r="DW128" s="26"/>
      <c r="DX128" s="26"/>
      <c r="DY128" s="26"/>
      <c r="DZ128" s="26"/>
      <c r="EA128" s="26"/>
      <c r="EB128" s="26"/>
      <c r="EC128" s="26"/>
      <c r="ED128" s="26"/>
      <c r="EE128" s="26"/>
      <c r="EF128" s="26"/>
      <c r="EG128" s="26"/>
      <c r="EH128" s="26"/>
      <c r="EI128" s="26"/>
      <c r="EJ128" s="26"/>
      <c r="EK128" s="26"/>
      <c r="EL128" s="26"/>
      <c r="EM128" s="26"/>
      <c r="EN128" s="26"/>
      <c r="EO128" s="26"/>
      <c r="EP128" s="26"/>
      <c r="EQ128" s="26"/>
      <c r="ER128" s="26"/>
      <c r="ES128" s="26"/>
      <c r="ET128" s="26"/>
      <c r="EU128" s="26"/>
      <c r="EV128" s="26"/>
      <c r="EW128" s="26"/>
      <c r="EX128" s="26"/>
      <c r="EY128" s="26"/>
      <c r="EZ128" s="26"/>
      <c r="FA128" s="26"/>
      <c r="FB128" s="26"/>
      <c r="FC128" s="26"/>
      <c r="FD128" s="26"/>
      <c r="FE128" s="26"/>
      <c r="FF128" s="26"/>
      <c r="FG128" s="26"/>
      <c r="FH128" s="26"/>
      <c r="FI128" s="26"/>
      <c r="FJ128" s="26"/>
      <c r="FK128" s="26"/>
      <c r="FL128" s="26"/>
      <c r="FM128" s="26"/>
      <c r="FN128" s="26"/>
      <c r="FO128" s="26"/>
      <c r="FP128" s="26"/>
      <c r="FQ128" s="26"/>
      <c r="FR128" s="26"/>
      <c r="FS128" s="26"/>
      <c r="FT128" s="26"/>
      <c r="FU128" s="26"/>
      <c r="FV128" s="26"/>
      <c r="FW128" s="26"/>
      <c r="FX128" s="26"/>
      <c r="FY128" s="26"/>
      <c r="FZ128" s="26"/>
      <c r="GA128" s="26"/>
      <c r="GB128" s="26"/>
      <c r="GC128" s="26"/>
      <c r="GD128" s="26"/>
      <c r="GE128" s="26"/>
      <c r="GF128" s="26"/>
      <c r="GG128" s="26"/>
      <c r="GH128" s="26"/>
      <c r="GI128" s="26"/>
      <c r="GJ128" s="26"/>
      <c r="GK128" s="26"/>
      <c r="GL128" s="26"/>
      <c r="GM128" s="26"/>
      <c r="GN128" s="26"/>
      <c r="GO128" s="26"/>
      <c r="GP128" s="26"/>
      <c r="GQ128" s="26"/>
      <c r="GR128" s="26"/>
      <c r="GS128" s="26"/>
      <c r="GT128" s="26"/>
      <c r="GU128" s="26"/>
      <c r="GV128" s="26"/>
      <c r="GW128" s="26"/>
      <c r="GX128" s="26"/>
      <c r="GY128" s="26"/>
      <c r="GZ128" s="26"/>
      <c r="HA128" s="26"/>
      <c r="HB128" s="26"/>
      <c r="HC128" s="26"/>
      <c r="HD128" s="26"/>
      <c r="HE128" s="26"/>
      <c r="HF128" s="26"/>
      <c r="HG128" s="26"/>
      <c r="HH128" s="26"/>
      <c r="HI128" s="26"/>
      <c r="HJ128" s="26"/>
      <c r="HK128" s="26"/>
      <c r="HL128" s="26"/>
      <c r="HM128" s="26"/>
      <c r="HN128" s="26"/>
      <c r="HO128" s="26"/>
      <c r="HP128" s="26"/>
      <c r="HQ128" s="26"/>
      <c r="HR128" s="26"/>
      <c r="HS128" s="26"/>
      <c r="HT128" s="26"/>
      <c r="HU128" s="26"/>
      <c r="HV128" s="26"/>
      <c r="HW128" s="26"/>
      <c r="HX128" s="26"/>
      <c r="HY128" s="26"/>
      <c r="HZ128" s="26"/>
      <c r="IA128" s="26"/>
      <c r="IB128" s="26"/>
      <c r="IC128" s="26"/>
      <c r="ID128" s="26"/>
      <c r="IE128" s="26"/>
      <c r="IF128" s="26"/>
      <c r="IG128" s="26"/>
      <c r="IH128" s="26"/>
      <c r="II128" s="26"/>
      <c r="IJ128" s="26"/>
      <c r="IK128" s="26"/>
      <c r="IL128" s="26"/>
      <c r="IM128" s="26"/>
      <c r="IN128" s="26"/>
      <c r="IO128" s="26"/>
      <c r="IP128" s="26"/>
      <c r="IQ128" s="26"/>
      <c r="IR128" s="26"/>
      <c r="IS128" s="26"/>
      <c r="IT128" s="26"/>
      <c r="IU128" s="26"/>
      <c r="IV128" s="26"/>
      <c r="IW128" s="26"/>
      <c r="IX128" s="26"/>
      <c r="IY128" s="26"/>
      <c r="IZ128" s="26"/>
      <c r="JA128" s="26"/>
      <c r="JB128" s="26"/>
      <c r="JC128" s="26"/>
      <c r="JD128" s="26"/>
      <c r="JE128" s="26"/>
      <c r="JF128" s="26"/>
      <c r="JG128" s="26"/>
      <c r="JH128" s="26"/>
      <c r="JI128" s="26"/>
      <c r="JJ128" s="26"/>
      <c r="JK128" s="26"/>
      <c r="JL128" s="26"/>
      <c r="JM128" s="26"/>
      <c r="JN128" s="26"/>
      <c r="JO128" s="26"/>
      <c r="JP128" s="26"/>
      <c r="JQ128" s="26"/>
      <c r="JR128" s="26"/>
      <c r="JS128" s="26"/>
      <c r="JT128" s="26"/>
      <c r="JU128" s="26"/>
      <c r="JV128" s="26"/>
      <c r="JW128" s="26"/>
      <c r="JX128" s="26"/>
      <c r="JY128" s="26"/>
      <c r="JZ128" s="26"/>
      <c r="KA128" s="26"/>
      <c r="KB128" s="26"/>
      <c r="KC128" s="26"/>
      <c r="KD128" s="26"/>
      <c r="KE128" s="26"/>
      <c r="KF128" s="26"/>
      <c r="KG128" s="26"/>
      <c r="KH128" s="26"/>
      <c r="KI128" s="26"/>
      <c r="KJ128" s="26"/>
      <c r="KK128" s="26"/>
      <c r="KL128" s="26"/>
      <c r="KM128" s="26"/>
      <c r="KN128" s="26"/>
      <c r="KO128" s="26"/>
      <c r="KP128" s="26"/>
      <c r="KQ128" s="26"/>
      <c r="KR128" s="26"/>
      <c r="KS128" s="26"/>
      <c r="KT128" s="26"/>
      <c r="KU128" s="26"/>
      <c r="KV128" s="26"/>
      <c r="KW128" s="26"/>
      <c r="KX128" s="26"/>
      <c r="KY128" s="26"/>
      <c r="KZ128" s="26"/>
      <c r="LA128" s="26"/>
      <c r="LB128" s="26"/>
      <c r="LC128" s="26"/>
      <c r="LD128" s="26"/>
      <c r="LE128" s="26"/>
      <c r="LF128" s="26"/>
      <c r="LG128" s="26"/>
      <c r="LH128" s="26"/>
      <c r="LI128" s="26"/>
      <c r="LJ128" s="26"/>
      <c r="LK128" s="26"/>
      <c r="LL128" s="26"/>
      <c r="LM128" s="26"/>
      <c r="LN128" s="26"/>
      <c r="LO128" s="26"/>
      <c r="LP128" s="26"/>
      <c r="LQ128" s="26"/>
      <c r="LR128" s="26"/>
      <c r="LS128" s="26"/>
      <c r="LT128" s="26"/>
      <c r="LU128" s="26"/>
      <c r="LV128" s="26"/>
      <c r="LW128" s="26"/>
      <c r="LX128" s="26"/>
      <c r="LY128" s="26"/>
      <c r="LZ128" s="26"/>
      <c r="MA128" s="26"/>
      <c r="MB128" s="26"/>
      <c r="MC128" s="26"/>
      <c r="MD128" s="26"/>
      <c r="ME128" s="26"/>
      <c r="MF128" s="26"/>
      <c r="MG128" s="26"/>
      <c r="MH128" s="26"/>
      <c r="MI128" s="26"/>
      <c r="MJ128" s="26"/>
      <c r="MK128" s="26"/>
      <c r="ML128" s="26"/>
      <c r="MM128" s="26"/>
      <c r="MN128" s="26"/>
      <c r="MO128" s="26"/>
      <c r="MP128" s="26"/>
      <c r="MQ128" s="26"/>
      <c r="MR128" s="26"/>
      <c r="MS128" s="26"/>
      <c r="MT128" s="26"/>
      <c r="MU128" s="26"/>
      <c r="MV128" s="26"/>
      <c r="MW128" s="26"/>
      <c r="MX128" s="26"/>
      <c r="MY128" s="26"/>
      <c r="MZ128" s="26"/>
      <c r="NA128" s="26"/>
      <c r="NB128" s="26"/>
      <c r="NC128" s="26"/>
      <c r="ND128" s="26"/>
      <c r="NE128" s="26"/>
      <c r="NF128" s="26"/>
      <c r="NG128" s="26"/>
      <c r="NH128" s="26"/>
      <c r="NI128" s="26"/>
      <c r="NJ128" s="26"/>
      <c r="NK128" s="26"/>
      <c r="NL128" s="26"/>
      <c r="NM128" s="26"/>
      <c r="NN128" s="26"/>
      <c r="NO128" s="26"/>
      <c r="NP128" s="26"/>
      <c r="NQ128" s="26"/>
      <c r="NR128" s="26"/>
      <c r="NS128" s="26"/>
      <c r="NT128" s="26"/>
      <c r="NU128" s="26"/>
      <c r="NV128" s="26"/>
      <c r="NW128" s="26"/>
      <c r="NX128" s="26"/>
      <c r="NY128" s="26"/>
      <c r="NZ128" s="26"/>
      <c r="OA128" s="26"/>
      <c r="OB128" s="26"/>
      <c r="OC128" s="26"/>
      <c r="OD128" s="26"/>
      <c r="OE128" s="26"/>
      <c r="OF128" s="26"/>
      <c r="OG128" s="26"/>
      <c r="OH128" s="26"/>
      <c r="OI128" s="26"/>
      <c r="OJ128" s="26"/>
      <c r="OK128" s="26"/>
      <c r="OL128" s="26"/>
      <c r="OM128" s="26"/>
      <c r="ON128" s="26"/>
      <c r="OO128" s="26"/>
      <c r="OP128" s="26"/>
      <c r="OQ128" s="26"/>
      <c r="OR128" s="26"/>
      <c r="OS128" s="26"/>
      <c r="OT128" s="26"/>
      <c r="OU128" s="26"/>
      <c r="OV128" s="26"/>
      <c r="OW128" s="26"/>
      <c r="OX128" s="26"/>
      <c r="OY128" s="26"/>
      <c r="OZ128" s="26"/>
      <c r="PA128" s="26"/>
      <c r="PB128" s="26"/>
      <c r="PC128" s="26"/>
      <c r="PD128" s="26"/>
      <c r="PE128" s="26"/>
      <c r="PF128" s="26"/>
      <c r="PG128" s="26"/>
      <c r="PH128" s="26"/>
      <c r="PI128" s="26"/>
      <c r="PJ128" s="26"/>
      <c r="PK128" s="26"/>
      <c r="PL128" s="26"/>
      <c r="PM128" s="26"/>
      <c r="PN128" s="26"/>
      <c r="PO128" s="26"/>
      <c r="PP128" s="26"/>
      <c r="PQ128" s="26"/>
      <c r="PR128" s="26"/>
      <c r="PS128" s="26"/>
      <c r="PT128" s="26"/>
      <c r="PU128" s="26"/>
      <c r="PV128" s="26"/>
      <c r="PW128" s="26"/>
      <c r="PX128" s="26"/>
      <c r="PY128" s="26"/>
      <c r="PZ128" s="26"/>
      <c r="QA128" s="26"/>
      <c r="QB128" s="26"/>
      <c r="QC128" s="26"/>
      <c r="QD128" s="26"/>
      <c r="QE128" s="26"/>
      <c r="QF128" s="26"/>
      <c r="QG128" s="26"/>
      <c r="QH128" s="26"/>
      <c r="QI128" s="26"/>
      <c r="QJ128" s="26"/>
      <c r="QK128" s="26"/>
      <c r="QL128" s="26"/>
      <c r="QM128" s="26"/>
      <c r="QN128" s="26"/>
      <c r="QO128" s="26"/>
      <c r="QP128" s="26"/>
      <c r="QQ128" s="26"/>
      <c r="QR128" s="26"/>
      <c r="QS128" s="26"/>
      <c r="QT128" s="26"/>
      <c r="QU128" s="26"/>
      <c r="QV128" s="26"/>
      <c r="QW128" s="26"/>
      <c r="QX128" s="26"/>
      <c r="QY128" s="26"/>
      <c r="QZ128" s="26"/>
      <c r="RA128" s="26"/>
      <c r="RB128" s="26"/>
      <c r="RC128" s="26"/>
      <c r="RD128" s="26"/>
      <c r="RE128" s="26"/>
      <c r="RF128" s="26"/>
      <c r="RG128" s="26"/>
      <c r="RH128" s="26"/>
      <c r="RI128" s="26"/>
      <c r="RJ128" s="26"/>
      <c r="RK128" s="26"/>
      <c r="RL128" s="26"/>
      <c r="RM128" s="26"/>
      <c r="RN128" s="26"/>
      <c r="RO128" s="26"/>
      <c r="RP128" s="26"/>
      <c r="RQ128" s="26"/>
      <c r="RR128" s="26"/>
      <c r="RS128" s="26"/>
      <c r="RT128" s="26"/>
      <c r="RU128" s="26"/>
      <c r="RV128" s="26"/>
      <c r="RW128" s="26"/>
      <c r="RX128" s="26"/>
      <c r="RY128" s="26"/>
      <c r="RZ128" s="26"/>
      <c r="SA128" s="26"/>
      <c r="SB128" s="26"/>
      <c r="SC128" s="26"/>
      <c r="SD128" s="26"/>
      <c r="SE128" s="26"/>
      <c r="SF128" s="26"/>
      <c r="SG128" s="26"/>
      <c r="SH128" s="26"/>
      <c r="SI128" s="26"/>
      <c r="SJ128" s="26"/>
      <c r="SK128" s="26"/>
      <c r="SL128" s="26"/>
      <c r="SM128" s="26"/>
      <c r="SN128" s="26"/>
      <c r="SO128" s="26"/>
      <c r="SP128" s="26"/>
      <c r="SQ128" s="26"/>
      <c r="SR128" s="26"/>
      <c r="SS128" s="26"/>
      <c r="ST128" s="26"/>
      <c r="SU128" s="26"/>
      <c r="SV128" s="26"/>
      <c r="SW128" s="26"/>
      <c r="SX128" s="26"/>
      <c r="SY128" s="26"/>
      <c r="SZ128" s="26"/>
      <c r="TA128" s="26"/>
      <c r="TB128" s="26"/>
      <c r="TC128" s="26"/>
      <c r="TD128" s="26"/>
      <c r="TE128" s="26"/>
      <c r="TF128" s="26"/>
      <c r="TG128" s="26"/>
      <c r="TH128" s="26"/>
      <c r="TI128" s="26"/>
      <c r="TJ128" s="26"/>
      <c r="TK128" s="26"/>
      <c r="TL128" s="26"/>
      <c r="TM128" s="26"/>
      <c r="TN128" s="26"/>
      <c r="TO128" s="26"/>
      <c r="TP128" s="26"/>
      <c r="TQ128" s="26"/>
      <c r="TR128" s="26"/>
      <c r="TS128" s="26"/>
      <c r="TT128" s="26"/>
      <c r="TU128" s="26"/>
      <c r="TV128" s="26"/>
      <c r="TW128" s="26"/>
      <c r="TX128" s="26"/>
      <c r="TY128" s="26"/>
      <c r="TZ128" s="26"/>
      <c r="UA128" s="26"/>
      <c r="UB128" s="26"/>
      <c r="UC128" s="26"/>
      <c r="UD128" s="26"/>
      <c r="UE128" s="26"/>
      <c r="UF128" s="26"/>
      <c r="UG128" s="26"/>
      <c r="UH128" s="26"/>
      <c r="UI128" s="26"/>
      <c r="UJ128" s="26"/>
      <c r="UK128" s="26"/>
      <c r="UL128" s="26"/>
      <c r="UM128" s="26"/>
      <c r="UN128" s="26"/>
      <c r="UO128" s="26"/>
      <c r="UP128" s="26"/>
      <c r="UQ128" s="26"/>
      <c r="UR128" s="26"/>
      <c r="US128" s="26"/>
      <c r="UT128" s="26"/>
      <c r="UU128" s="26"/>
      <c r="UV128" s="26"/>
      <c r="UW128" s="26"/>
      <c r="UX128" s="26"/>
      <c r="UY128" s="26"/>
      <c r="UZ128" s="26"/>
      <c r="VA128" s="26"/>
      <c r="VB128" s="26"/>
      <c r="VC128" s="26"/>
      <c r="VD128" s="26"/>
      <c r="VE128" s="26"/>
      <c r="VF128" s="26"/>
      <c r="VG128" s="26"/>
      <c r="VH128" s="26"/>
      <c r="VI128" s="26"/>
      <c r="VJ128" s="26"/>
      <c r="VK128" s="26"/>
      <c r="VL128" s="26"/>
      <c r="VM128" s="26"/>
      <c r="VN128" s="26"/>
      <c r="VO128" s="26"/>
      <c r="VP128" s="26"/>
      <c r="VQ128" s="26"/>
      <c r="VR128" s="26"/>
      <c r="VS128" s="26"/>
      <c r="VT128" s="26"/>
      <c r="VU128" s="26"/>
      <c r="VV128" s="26"/>
      <c r="VW128" s="26"/>
      <c r="VX128" s="26"/>
      <c r="VY128" s="26"/>
      <c r="VZ128" s="26"/>
      <c r="WA128" s="26"/>
      <c r="WB128" s="26"/>
      <c r="WC128" s="26"/>
      <c r="WD128" s="26"/>
      <c r="WE128" s="26"/>
      <c r="WF128" s="26"/>
      <c r="WG128" s="26"/>
      <c r="WH128" s="26"/>
      <c r="WI128" s="26"/>
      <c r="WJ128" s="26"/>
      <c r="WK128" s="26"/>
      <c r="WL128" s="26"/>
      <c r="WM128" s="26"/>
      <c r="WN128" s="26"/>
      <c r="WO128" s="26"/>
      <c r="WP128" s="26"/>
      <c r="WQ128" s="26"/>
      <c r="WR128" s="26"/>
      <c r="WS128" s="26"/>
      <c r="WT128" s="26"/>
      <c r="WU128" s="26"/>
      <c r="WV128" s="26"/>
      <c r="WW128" s="26"/>
      <c r="WX128" s="26"/>
      <c r="WY128" s="26"/>
      <c r="WZ128" s="26"/>
      <c r="XA128" s="26"/>
      <c r="XB128" s="26"/>
      <c r="XC128" s="26"/>
      <c r="XD128" s="26"/>
      <c r="XE128" s="26"/>
      <c r="XF128" s="26"/>
      <c r="XG128" s="26"/>
      <c r="XH128" s="26"/>
      <c r="XI128" s="26"/>
      <c r="XJ128" s="26"/>
      <c r="XK128" s="26"/>
      <c r="XL128" s="26"/>
      <c r="XM128" s="26"/>
      <c r="XN128" s="26"/>
      <c r="XO128" s="26"/>
      <c r="XP128" s="26"/>
      <c r="XQ128" s="26"/>
      <c r="XR128" s="26"/>
      <c r="XS128" s="26"/>
      <c r="XT128" s="26"/>
      <c r="XU128" s="26"/>
      <c r="XV128" s="26"/>
      <c r="XW128" s="26"/>
      <c r="XX128" s="26"/>
      <c r="XY128" s="26"/>
      <c r="XZ128" s="26"/>
      <c r="YA128" s="26"/>
      <c r="YB128" s="26"/>
      <c r="YC128" s="26"/>
      <c r="YD128" s="26"/>
      <c r="YE128" s="26"/>
      <c r="YF128" s="26"/>
      <c r="YG128" s="26"/>
      <c r="YH128" s="26"/>
      <c r="YI128" s="26"/>
      <c r="YJ128" s="26"/>
      <c r="YK128" s="26"/>
      <c r="YL128" s="26"/>
      <c r="YM128" s="26"/>
      <c r="YN128" s="26"/>
      <c r="YO128" s="26"/>
      <c r="YP128" s="26"/>
      <c r="YQ128" s="26"/>
      <c r="YR128" s="26"/>
      <c r="YS128" s="26"/>
      <c r="YT128" s="26"/>
      <c r="YU128" s="26"/>
      <c r="YV128" s="26"/>
      <c r="YW128" s="26"/>
      <c r="YX128" s="26"/>
      <c r="YY128" s="26"/>
      <c r="YZ128" s="26"/>
      <c r="ZA128" s="26"/>
      <c r="ZB128" s="26"/>
      <c r="ZC128" s="26"/>
      <c r="ZD128" s="26"/>
      <c r="ZE128" s="26"/>
      <c r="ZF128" s="26"/>
      <c r="ZG128" s="26"/>
      <c r="ZH128" s="26"/>
      <c r="ZI128" s="26"/>
      <c r="ZJ128" s="26"/>
      <c r="ZK128" s="26"/>
      <c r="ZL128" s="26"/>
      <c r="ZM128" s="26"/>
      <c r="ZN128" s="26"/>
      <c r="ZO128" s="26"/>
      <c r="ZP128" s="26"/>
      <c r="ZQ128" s="26"/>
      <c r="ZR128" s="26"/>
      <c r="ZS128" s="26"/>
      <c r="ZT128" s="26"/>
      <c r="ZU128" s="26"/>
      <c r="ZV128" s="26"/>
      <c r="ZW128" s="26"/>
      <c r="ZX128" s="26"/>
      <c r="ZY128" s="26"/>
      <c r="ZZ128" s="26"/>
      <c r="AAA128" s="26"/>
      <c r="AAB128" s="26"/>
      <c r="AAC128" s="26"/>
      <c r="AAD128" s="26"/>
      <c r="AAE128" s="26"/>
      <c r="AAF128" s="26"/>
      <c r="AAG128" s="26"/>
      <c r="AAH128" s="26"/>
      <c r="AAI128" s="26"/>
      <c r="AAJ128" s="26"/>
      <c r="AAK128" s="26"/>
      <c r="AAL128" s="26"/>
      <c r="AAM128" s="26"/>
      <c r="AAN128" s="26"/>
      <c r="AAO128" s="26"/>
      <c r="AAP128" s="26"/>
      <c r="AAQ128" s="26"/>
      <c r="AAR128" s="26"/>
      <c r="AAS128" s="26"/>
      <c r="AAT128" s="26"/>
      <c r="AAU128" s="26"/>
      <c r="AAV128" s="26"/>
      <c r="AAW128" s="26"/>
      <c r="AAX128" s="26"/>
      <c r="AAY128" s="26"/>
      <c r="AAZ128" s="26"/>
      <c r="ABA128" s="26"/>
      <c r="ABB128" s="26"/>
      <c r="ABC128" s="26"/>
      <c r="ABD128" s="26"/>
      <c r="ABE128" s="26"/>
      <c r="ABF128" s="26"/>
      <c r="ABG128" s="26"/>
      <c r="ABH128" s="26"/>
      <c r="ABI128" s="26"/>
      <c r="ABJ128" s="26"/>
      <c r="ABK128" s="26"/>
      <c r="ABL128" s="26"/>
      <c r="ABM128" s="26"/>
      <c r="ABN128" s="26"/>
      <c r="ABO128" s="26"/>
      <c r="ABP128" s="26"/>
      <c r="ABQ128" s="26"/>
      <c r="ABR128" s="26"/>
      <c r="ABS128" s="26"/>
      <c r="ABT128" s="26"/>
      <c r="ABU128" s="26"/>
      <c r="ABV128" s="26"/>
      <c r="ABW128" s="26"/>
      <c r="ABX128" s="26"/>
      <c r="ABY128" s="26"/>
      <c r="ABZ128" s="26"/>
      <c r="ACA128" s="26"/>
      <c r="ACB128" s="26"/>
      <c r="ACC128" s="26"/>
      <c r="ACD128" s="26"/>
      <c r="ACE128" s="26"/>
      <c r="ACF128" s="26"/>
      <c r="ACG128" s="26"/>
      <c r="ACH128" s="26"/>
      <c r="ACI128" s="26"/>
      <c r="ACJ128" s="26"/>
      <c r="ACK128" s="26"/>
      <c r="ACL128" s="26"/>
      <c r="ACM128" s="26"/>
      <c r="ACN128" s="26"/>
      <c r="ACO128" s="26"/>
      <c r="ACP128" s="26"/>
      <c r="ACQ128" s="26"/>
      <c r="ACR128" s="26"/>
      <c r="ACS128" s="26"/>
      <c r="ACT128" s="26"/>
      <c r="ACU128" s="26"/>
      <c r="ACV128" s="26"/>
      <c r="ACW128" s="26"/>
      <c r="ACX128" s="26"/>
      <c r="ACY128" s="26"/>
      <c r="ACZ128" s="26"/>
      <c r="ADA128" s="26"/>
      <c r="ADB128" s="26"/>
      <c r="ADC128" s="26"/>
      <c r="ADD128" s="26"/>
      <c r="ADE128" s="26"/>
      <c r="ADF128" s="26"/>
      <c r="ADG128" s="26"/>
      <c r="ADH128" s="26"/>
      <c r="ADI128" s="26"/>
      <c r="ADJ128" s="26"/>
      <c r="ADK128" s="26"/>
      <c r="ADL128" s="26"/>
      <c r="ADM128" s="26"/>
      <c r="ADN128" s="26"/>
      <c r="ADO128" s="26"/>
      <c r="ADP128" s="26"/>
      <c r="ADQ128" s="26"/>
      <c r="ADR128" s="26"/>
      <c r="ADS128" s="26"/>
      <c r="ADT128" s="26"/>
      <c r="ADU128" s="26"/>
      <c r="ADV128" s="26"/>
      <c r="ADW128" s="26"/>
      <c r="ADX128" s="26"/>
      <c r="ADY128" s="26"/>
      <c r="ADZ128" s="26"/>
      <c r="AEA128" s="26"/>
      <c r="AEB128" s="26"/>
      <c r="AEC128" s="26"/>
      <c r="AED128" s="26"/>
      <c r="AEE128" s="26"/>
      <c r="AEF128" s="26"/>
      <c r="AEG128" s="26"/>
      <c r="AEH128" s="26"/>
      <c r="AEI128" s="26"/>
      <c r="AEJ128" s="26"/>
      <c r="AEK128" s="26"/>
      <c r="AEL128" s="26"/>
      <c r="AEM128" s="26"/>
      <c r="AEN128" s="26"/>
      <c r="AEO128" s="26"/>
      <c r="AEP128" s="26"/>
      <c r="AEQ128" s="26"/>
      <c r="AER128" s="26"/>
      <c r="AES128" s="26"/>
      <c r="AET128" s="26"/>
      <c r="AEU128" s="26"/>
      <c r="AEV128" s="26"/>
      <c r="AEW128" s="26"/>
      <c r="AEX128" s="26"/>
      <c r="AEY128" s="26"/>
      <c r="AEZ128" s="26"/>
      <c r="AFA128" s="26"/>
      <c r="AFB128" s="26"/>
      <c r="AFC128" s="26"/>
      <c r="AFD128" s="26"/>
      <c r="AFE128" s="26"/>
      <c r="AFF128" s="26"/>
      <c r="AFG128" s="26"/>
      <c r="AFH128" s="26"/>
      <c r="AFI128" s="26"/>
      <c r="AFJ128" s="26"/>
      <c r="AFK128" s="26"/>
      <c r="AFL128" s="26"/>
      <c r="AFM128" s="26"/>
      <c r="AFN128" s="26"/>
      <c r="AFO128" s="26"/>
      <c r="AFP128" s="26"/>
      <c r="AFQ128" s="26"/>
      <c r="AFR128" s="26"/>
      <c r="AFS128" s="26"/>
      <c r="AFT128" s="26"/>
      <c r="AFU128" s="26"/>
      <c r="AFV128" s="26"/>
      <c r="AFW128" s="26"/>
      <c r="AFX128" s="26"/>
      <c r="AFY128" s="26"/>
      <c r="AFZ128" s="26"/>
      <c r="AGA128" s="26"/>
      <c r="AGB128" s="26"/>
      <c r="AGC128" s="26"/>
      <c r="AGD128" s="26"/>
      <c r="AGE128" s="26"/>
      <c r="AGF128" s="26"/>
      <c r="AGG128" s="26"/>
      <c r="AGH128" s="26"/>
      <c r="AGI128" s="26"/>
      <c r="AGJ128" s="26"/>
      <c r="AGK128" s="26"/>
      <c r="AGL128" s="26"/>
      <c r="AGM128" s="26"/>
      <c r="AGN128" s="26"/>
      <c r="AGO128" s="26"/>
      <c r="AGP128" s="26"/>
      <c r="AGQ128" s="26"/>
      <c r="AGR128" s="26"/>
      <c r="AGS128" s="26"/>
      <c r="AGT128" s="26"/>
      <c r="AGU128" s="26"/>
      <c r="AGV128" s="26"/>
      <c r="AGW128" s="26"/>
      <c r="AGX128" s="26"/>
      <c r="AGY128" s="26"/>
      <c r="AGZ128" s="26"/>
      <c r="AHA128" s="26"/>
      <c r="AHB128" s="26"/>
      <c r="AHC128" s="26"/>
      <c r="AHD128" s="26"/>
      <c r="AHE128" s="26"/>
      <c r="AHF128" s="26"/>
      <c r="AHG128" s="26"/>
      <c r="AHH128" s="26"/>
      <c r="AHI128" s="26"/>
      <c r="AHJ128" s="26"/>
      <c r="AHK128" s="26"/>
      <c r="AHL128" s="26"/>
      <c r="AHM128" s="26"/>
      <c r="AHN128" s="26"/>
      <c r="AHO128" s="26"/>
      <c r="AHP128" s="26"/>
      <c r="AHQ128" s="26"/>
      <c r="AHR128" s="26"/>
      <c r="AHS128" s="26"/>
      <c r="AHT128" s="26"/>
      <c r="AHU128" s="26"/>
      <c r="AHV128" s="26"/>
      <c r="AHW128" s="26"/>
      <c r="AHX128" s="26"/>
      <c r="AHY128" s="26"/>
      <c r="AHZ128" s="26"/>
      <c r="AIA128" s="26"/>
      <c r="AIB128" s="26"/>
      <c r="AIC128" s="26"/>
      <c r="AID128" s="26"/>
      <c r="AIE128" s="26"/>
      <c r="AIF128" s="26"/>
      <c r="AIG128" s="26"/>
      <c r="AIH128" s="26"/>
      <c r="AII128" s="26"/>
      <c r="AIJ128" s="26"/>
      <c r="AIK128" s="26"/>
      <c r="AIL128" s="26"/>
      <c r="AIM128" s="26"/>
      <c r="AIN128" s="26"/>
      <c r="AIO128" s="26"/>
      <c r="AIP128" s="26"/>
      <c r="AIQ128" s="26"/>
      <c r="AIR128" s="26"/>
      <c r="AIS128" s="26"/>
      <c r="AIT128" s="26"/>
      <c r="AIU128" s="26"/>
      <c r="AIV128" s="26"/>
      <c r="AIW128" s="26"/>
      <c r="AIX128" s="26"/>
      <c r="AIY128" s="26"/>
      <c r="AIZ128" s="26"/>
      <c r="AJA128" s="26"/>
      <c r="AJB128" s="26"/>
      <c r="AJC128" s="26"/>
      <c r="AJD128" s="26"/>
      <c r="AJE128" s="26"/>
      <c r="AJF128" s="26"/>
      <c r="AJG128" s="26"/>
      <c r="AJH128" s="26"/>
      <c r="AJI128" s="26"/>
      <c r="AJJ128" s="26"/>
      <c r="AJK128" s="26"/>
      <c r="AJL128" s="26"/>
      <c r="AJM128" s="26"/>
      <c r="AJN128" s="26"/>
      <c r="AJO128" s="26"/>
      <c r="AJP128" s="26"/>
      <c r="AJQ128" s="26"/>
      <c r="AJR128" s="26"/>
      <c r="AJS128" s="26"/>
      <c r="AJT128" s="26"/>
      <c r="AJU128" s="26"/>
      <c r="AJV128" s="26"/>
      <c r="AJW128" s="26"/>
      <c r="AJX128" s="26"/>
      <c r="AJY128" s="26"/>
      <c r="AJZ128" s="26"/>
      <c r="AKA128" s="26"/>
      <c r="AKB128" s="26"/>
      <c r="AKC128" s="26"/>
      <c r="AKD128" s="26"/>
      <c r="AKE128" s="26"/>
      <c r="AKF128" s="26"/>
      <c r="AKG128" s="26"/>
      <c r="AKH128" s="26"/>
      <c r="AKI128" s="26"/>
      <c r="AKJ128" s="26"/>
      <c r="AKK128" s="26"/>
      <c r="AKL128" s="26"/>
      <c r="AKM128" s="26"/>
      <c r="AKN128" s="26"/>
      <c r="AKO128" s="26"/>
      <c r="AKP128" s="26"/>
      <c r="AKQ128" s="26"/>
      <c r="AKR128" s="26"/>
      <c r="AKS128" s="26"/>
      <c r="AKT128" s="26"/>
      <c r="AKU128" s="26"/>
      <c r="AKV128" s="26"/>
      <c r="AKW128" s="26"/>
      <c r="AKX128" s="26"/>
      <c r="AKY128" s="26"/>
      <c r="AKZ128" s="26"/>
      <c r="ALA128" s="26"/>
      <c r="ALB128" s="26"/>
      <c r="ALC128" s="26"/>
      <c r="ALD128" s="26"/>
      <c r="ALE128" s="26"/>
      <c r="ALF128" s="26"/>
      <c r="ALG128" s="26"/>
      <c r="ALH128" s="26"/>
      <c r="ALI128" s="26"/>
      <c r="ALJ128" s="26"/>
      <c r="ALK128" s="26"/>
      <c r="ALL128" s="26"/>
      <c r="ALM128" s="26"/>
      <c r="ALN128" s="26"/>
      <c r="ALO128" s="26"/>
      <c r="ALP128" s="26"/>
      <c r="ALQ128" s="26"/>
      <c r="ALR128" s="26"/>
      <c r="ALS128" s="26"/>
      <c r="ALT128" s="26"/>
      <c r="ALU128" s="26"/>
      <c r="ALV128" s="26"/>
      <c r="ALW128" s="26"/>
      <c r="ALX128" s="26"/>
      <c r="ALY128" s="26"/>
      <c r="ALZ128" s="26"/>
      <c r="AMA128" s="26"/>
      <c r="AMB128" s="26"/>
      <c r="AMC128" s="26"/>
      <c r="AMD128" s="26"/>
      <c r="AME128" s="26"/>
      <c r="AMF128" s="26"/>
      <c r="AMG128" s="26"/>
      <c r="AMH128" s="26"/>
      <c r="AMI128" s="26"/>
      <c r="AMJ128" s="26"/>
      <c r="AMK128" s="26"/>
      <c r="AML128" s="26"/>
      <c r="AMM128" s="26"/>
      <c r="AMN128" s="26"/>
      <c r="AMO128" s="26"/>
      <c r="AMP128" s="26"/>
      <c r="AMQ128" s="26"/>
      <c r="AMR128" s="26"/>
      <c r="AMS128" s="26"/>
      <c r="AMT128" s="26"/>
      <c r="AMU128" s="26"/>
      <c r="AMV128" s="26"/>
      <c r="AMW128" s="26"/>
      <c r="AMX128" s="26"/>
      <c r="AMY128" s="26"/>
      <c r="AMZ128" s="26"/>
      <c r="ANA128" s="26"/>
      <c r="ANB128" s="26"/>
      <c r="ANC128" s="26"/>
      <c r="AND128" s="26"/>
      <c r="ANE128" s="26"/>
      <c r="ANF128" s="26"/>
      <c r="ANG128" s="26"/>
      <c r="ANH128" s="26"/>
      <c r="ANI128" s="26"/>
      <c r="ANJ128" s="26"/>
      <c r="ANK128" s="26"/>
      <c r="ANL128" s="26"/>
      <c r="ANM128" s="26"/>
      <c r="ANN128" s="26"/>
      <c r="ANO128" s="26"/>
      <c r="ANP128" s="26"/>
      <c r="ANQ128" s="26"/>
      <c r="ANR128" s="26"/>
      <c r="ANS128" s="26"/>
      <c r="ANT128" s="26"/>
      <c r="ANU128" s="26"/>
      <c r="ANV128" s="26"/>
      <c r="ANW128" s="26"/>
      <c r="ANX128" s="26"/>
      <c r="ANY128" s="26"/>
      <c r="ANZ128" s="26"/>
      <c r="AOA128" s="26"/>
      <c r="AOB128" s="26"/>
      <c r="AOC128" s="26"/>
      <c r="AOD128" s="26"/>
      <c r="AOE128" s="26"/>
      <c r="AOF128" s="26"/>
      <c r="AOG128" s="26"/>
      <c r="AOH128" s="26"/>
      <c r="AOI128" s="26"/>
      <c r="AOJ128" s="26"/>
      <c r="AOK128" s="26"/>
      <c r="AOL128" s="26"/>
      <c r="AOM128" s="26"/>
      <c r="AON128" s="26"/>
      <c r="AOO128" s="26"/>
      <c r="AOP128" s="26"/>
      <c r="AOQ128" s="26"/>
      <c r="AOR128" s="26"/>
      <c r="AOS128" s="26"/>
      <c r="AOT128" s="26"/>
      <c r="AOU128" s="26"/>
      <c r="AOV128" s="26"/>
      <c r="AOW128" s="26"/>
      <c r="AOX128" s="26"/>
      <c r="AOY128" s="26"/>
      <c r="AOZ128" s="26"/>
      <c r="APA128" s="26"/>
      <c r="APB128" s="26"/>
      <c r="APC128" s="26"/>
      <c r="APD128" s="26"/>
      <c r="APE128" s="26"/>
      <c r="APF128" s="26"/>
      <c r="APG128" s="26"/>
      <c r="APH128" s="26"/>
      <c r="API128" s="26"/>
      <c r="APJ128" s="26"/>
      <c r="APK128" s="26"/>
      <c r="APL128" s="26"/>
      <c r="APM128" s="26"/>
      <c r="APN128" s="26"/>
      <c r="APO128" s="26"/>
      <c r="APP128" s="26"/>
      <c r="APQ128" s="26"/>
      <c r="APR128" s="26"/>
      <c r="APS128" s="26"/>
      <c r="APT128" s="26"/>
      <c r="APU128" s="26"/>
      <c r="APV128" s="26"/>
      <c r="APW128" s="26"/>
      <c r="APX128" s="26"/>
      <c r="APY128" s="26"/>
      <c r="APZ128" s="26"/>
      <c r="AQA128" s="26"/>
      <c r="AQB128" s="26"/>
      <c r="AQC128" s="26"/>
      <c r="AQD128" s="26"/>
      <c r="AQE128" s="26"/>
      <c r="AQF128" s="26"/>
      <c r="AQG128" s="26"/>
      <c r="AQH128" s="26"/>
      <c r="AQI128" s="26"/>
      <c r="AQJ128" s="26"/>
      <c r="AQK128" s="26"/>
      <c r="AQL128" s="26"/>
      <c r="AQM128" s="26"/>
      <c r="AQN128" s="26"/>
      <c r="AQO128" s="26"/>
      <c r="AQP128" s="26"/>
      <c r="AQQ128" s="26"/>
      <c r="AQR128" s="26"/>
      <c r="AQS128" s="26"/>
      <c r="AQT128" s="26"/>
      <c r="AQU128" s="26"/>
      <c r="AQV128" s="26"/>
      <c r="AQW128" s="26"/>
      <c r="AQX128" s="26"/>
      <c r="AQY128" s="26"/>
      <c r="AQZ128" s="26"/>
      <c r="ARA128" s="26"/>
      <c r="ARB128" s="26"/>
      <c r="ARC128" s="26"/>
      <c r="ARD128" s="26"/>
      <c r="ARE128" s="26"/>
      <c r="ARF128" s="26"/>
      <c r="ARG128" s="26"/>
      <c r="ARH128" s="26"/>
      <c r="ARI128" s="26"/>
      <c r="ARJ128" s="26"/>
      <c r="ARK128" s="26"/>
      <c r="ARL128" s="26"/>
      <c r="ARM128" s="26"/>
      <c r="ARN128" s="26"/>
      <c r="ARO128" s="26"/>
      <c r="ARP128" s="26"/>
      <c r="ARQ128" s="26"/>
      <c r="ARR128" s="26"/>
      <c r="ARS128" s="26"/>
      <c r="ART128" s="26"/>
      <c r="ARU128" s="26"/>
      <c r="ARV128" s="26"/>
      <c r="ARW128" s="26"/>
      <c r="ARX128" s="26"/>
      <c r="ARY128" s="26"/>
      <c r="ARZ128" s="26"/>
      <c r="ASA128" s="26"/>
      <c r="ASB128" s="26"/>
      <c r="ASC128" s="26"/>
      <c r="ASD128" s="26"/>
      <c r="ASE128" s="26"/>
      <c r="ASF128" s="26"/>
      <c r="ASG128" s="26"/>
      <c r="ASH128" s="26"/>
      <c r="ASI128" s="26"/>
      <c r="ASJ128" s="26"/>
      <c r="ASK128" s="26"/>
      <c r="ASL128" s="26"/>
      <c r="ASM128" s="26"/>
      <c r="ASN128" s="26"/>
      <c r="ASO128" s="26"/>
      <c r="ASP128" s="26"/>
      <c r="ASQ128" s="26"/>
      <c r="ASR128" s="26"/>
      <c r="ASS128" s="26"/>
      <c r="AST128" s="26"/>
      <c r="ASU128" s="26"/>
      <c r="ASV128" s="26"/>
      <c r="ASW128" s="26"/>
      <c r="ASX128" s="26"/>
      <c r="ASY128" s="26"/>
      <c r="ASZ128" s="26"/>
      <c r="ATA128" s="26"/>
      <c r="ATB128" s="26"/>
      <c r="ATC128" s="26"/>
      <c r="ATD128" s="26"/>
      <c r="ATE128" s="26"/>
      <c r="ATF128" s="26"/>
      <c r="ATG128" s="26"/>
      <c r="ATH128" s="26"/>
      <c r="ATI128" s="26"/>
      <c r="ATJ128" s="26"/>
      <c r="ATK128" s="26"/>
      <c r="ATL128" s="26"/>
      <c r="ATM128" s="26"/>
      <c r="ATN128" s="26"/>
      <c r="ATO128" s="26"/>
      <c r="ATP128" s="26"/>
      <c r="ATQ128" s="26"/>
      <c r="ATR128" s="26"/>
      <c r="ATS128" s="26"/>
      <c r="ATT128" s="26"/>
      <c r="ATU128" s="26"/>
      <c r="ATV128" s="26"/>
      <c r="ATW128" s="26"/>
      <c r="ATX128" s="26"/>
      <c r="ATY128" s="26"/>
      <c r="ATZ128" s="26"/>
      <c r="AUA128" s="26"/>
      <c r="AUB128" s="26"/>
      <c r="AUC128" s="26"/>
      <c r="AUD128" s="26"/>
      <c r="AUE128" s="26"/>
      <c r="AUF128" s="26"/>
      <c r="AUG128" s="26"/>
      <c r="AUH128" s="26"/>
      <c r="AUI128" s="26"/>
      <c r="AUJ128" s="26"/>
      <c r="AUK128" s="26"/>
      <c r="AUL128" s="26"/>
      <c r="AUM128" s="26"/>
      <c r="AUN128" s="26"/>
      <c r="AUO128" s="26"/>
      <c r="AUP128" s="26"/>
      <c r="AUQ128" s="26"/>
      <c r="AUR128" s="26"/>
      <c r="AUS128" s="26"/>
      <c r="AUT128" s="26"/>
      <c r="AUU128" s="26"/>
      <c r="AUV128" s="26"/>
      <c r="AUW128" s="26"/>
      <c r="AUX128" s="26"/>
      <c r="AUY128" s="26"/>
      <c r="AUZ128" s="26"/>
      <c r="AVA128" s="26"/>
      <c r="AVB128" s="26"/>
      <c r="AVC128" s="26"/>
      <c r="AVD128" s="26"/>
      <c r="AVE128" s="26"/>
      <c r="AVF128" s="26"/>
      <c r="AVG128" s="26"/>
      <c r="AVH128" s="26"/>
      <c r="AVI128" s="26"/>
      <c r="AVJ128" s="26"/>
      <c r="AVK128" s="26"/>
      <c r="AVL128" s="26"/>
      <c r="AVM128" s="26"/>
      <c r="AVN128" s="26"/>
      <c r="AVO128" s="26"/>
      <c r="AVP128" s="26"/>
      <c r="AVQ128" s="26"/>
      <c r="AVR128" s="26"/>
      <c r="AVS128" s="26"/>
      <c r="AVT128" s="26"/>
      <c r="AVU128" s="26"/>
      <c r="AVV128" s="26"/>
      <c r="AVW128" s="26"/>
      <c r="AVX128" s="26"/>
      <c r="AVY128" s="26"/>
      <c r="AVZ128" s="26"/>
      <c r="AWA128" s="26"/>
      <c r="AWB128" s="26"/>
      <c r="AWC128" s="26"/>
      <c r="AWD128" s="26"/>
      <c r="AWE128" s="26"/>
      <c r="AWF128" s="26"/>
      <c r="AWG128" s="26"/>
      <c r="AWH128" s="26"/>
      <c r="AWI128" s="26"/>
      <c r="AWJ128" s="26"/>
      <c r="AWK128" s="26"/>
      <c r="AWL128" s="26"/>
      <c r="AWM128" s="26"/>
      <c r="AWN128" s="26"/>
      <c r="AWO128" s="26"/>
      <c r="AWP128" s="26"/>
      <c r="AWQ128" s="26"/>
      <c r="AWR128" s="26"/>
      <c r="AWS128" s="26"/>
      <c r="AWT128" s="26"/>
      <c r="AWU128" s="26"/>
      <c r="AWV128" s="26"/>
      <c r="AWW128" s="26"/>
      <c r="AWX128" s="26"/>
      <c r="AWY128" s="26"/>
      <c r="AWZ128" s="26"/>
      <c r="AXA128" s="26"/>
      <c r="AXB128" s="26"/>
      <c r="AXC128" s="26"/>
      <c r="AXD128" s="26"/>
      <c r="AXE128" s="26"/>
      <c r="AXF128" s="26"/>
      <c r="AXG128" s="26"/>
      <c r="AXH128" s="26"/>
      <c r="AXI128" s="26"/>
      <c r="AXJ128" s="26"/>
      <c r="AXK128" s="26"/>
      <c r="AXL128" s="26"/>
      <c r="AXM128" s="26"/>
      <c r="AXN128" s="26"/>
      <c r="AXO128" s="26"/>
      <c r="AXP128" s="26"/>
      <c r="AXQ128" s="26"/>
      <c r="AXR128" s="26"/>
      <c r="AXS128" s="26"/>
      <c r="AXT128" s="26"/>
      <c r="AXU128" s="26"/>
      <c r="AXV128" s="26"/>
      <c r="AXW128" s="26"/>
      <c r="AXX128" s="26"/>
      <c r="AXY128" s="26"/>
      <c r="AXZ128" s="26"/>
      <c r="AYA128" s="26"/>
      <c r="AYB128" s="26"/>
      <c r="AYC128" s="26"/>
      <c r="AYD128" s="26"/>
      <c r="AYE128" s="26"/>
      <c r="AYF128" s="26"/>
      <c r="AYG128" s="26"/>
      <c r="AYH128" s="26"/>
      <c r="AYI128" s="26"/>
      <c r="AYJ128" s="26"/>
      <c r="AYK128" s="26"/>
      <c r="AYL128" s="26"/>
      <c r="AYM128" s="26"/>
      <c r="AYN128" s="26"/>
      <c r="AYO128" s="26"/>
      <c r="AYP128" s="26"/>
      <c r="AYQ128" s="26"/>
      <c r="AYR128" s="26"/>
      <c r="AYS128" s="26"/>
      <c r="AYT128" s="26"/>
      <c r="AYU128" s="26"/>
      <c r="AYV128" s="26"/>
      <c r="AYW128" s="26"/>
      <c r="AYX128" s="26"/>
      <c r="AYY128" s="26"/>
      <c r="AYZ128" s="26"/>
      <c r="AZA128" s="26"/>
      <c r="AZB128" s="26"/>
      <c r="AZC128" s="26"/>
      <c r="AZD128" s="26"/>
      <c r="AZE128" s="26"/>
      <c r="AZF128" s="26"/>
      <c r="AZG128" s="26"/>
      <c r="AZH128" s="26"/>
      <c r="AZI128" s="26"/>
      <c r="AZJ128" s="26"/>
      <c r="AZK128" s="26"/>
      <c r="AZL128" s="26"/>
      <c r="AZM128" s="26"/>
      <c r="AZN128" s="26"/>
      <c r="AZO128" s="26"/>
      <c r="AZP128" s="26"/>
      <c r="AZQ128" s="26"/>
      <c r="AZR128" s="26"/>
      <c r="AZS128" s="26"/>
      <c r="AZT128" s="26"/>
      <c r="AZU128" s="26"/>
      <c r="AZV128" s="26"/>
      <c r="AZW128" s="26"/>
      <c r="AZX128" s="26"/>
      <c r="AZY128" s="26"/>
      <c r="AZZ128" s="26"/>
      <c r="BAA128" s="26"/>
      <c r="BAB128" s="26"/>
      <c r="BAC128" s="26"/>
      <c r="BAD128" s="26"/>
      <c r="BAE128" s="26"/>
      <c r="BAF128" s="26"/>
      <c r="BAG128" s="26"/>
      <c r="BAH128" s="26"/>
      <c r="BAI128" s="26"/>
      <c r="BAJ128" s="26"/>
      <c r="BAK128" s="26"/>
      <c r="BAL128" s="26"/>
      <c r="BAM128" s="26"/>
      <c r="BAN128" s="26"/>
      <c r="BAO128" s="26"/>
      <c r="BAP128" s="26"/>
      <c r="BAQ128" s="26"/>
      <c r="BAR128" s="26"/>
      <c r="BAS128" s="26"/>
      <c r="BAT128" s="26"/>
      <c r="BAU128" s="26"/>
      <c r="BAV128" s="26"/>
      <c r="BAW128" s="26"/>
      <c r="BAX128" s="26"/>
      <c r="BAY128" s="26"/>
      <c r="BAZ128" s="26"/>
      <c r="BBA128" s="26"/>
      <c r="BBB128" s="26"/>
      <c r="BBC128" s="26"/>
      <c r="BBD128" s="26"/>
      <c r="BBE128" s="26"/>
      <c r="BBF128" s="26"/>
      <c r="BBG128" s="26"/>
      <c r="BBH128" s="26"/>
      <c r="BBI128" s="26"/>
      <c r="BBJ128" s="26"/>
      <c r="BBK128" s="26"/>
      <c r="BBL128" s="26"/>
      <c r="BBM128" s="26"/>
      <c r="BBN128" s="26"/>
      <c r="BBO128" s="26"/>
      <c r="BBP128" s="26"/>
      <c r="BBQ128" s="26"/>
      <c r="BBR128" s="26"/>
      <c r="BBS128" s="26"/>
      <c r="BBT128" s="26"/>
      <c r="BBU128" s="26"/>
      <c r="BBV128" s="26"/>
      <c r="BBW128" s="26"/>
      <c r="BBX128" s="26"/>
      <c r="BBY128" s="26"/>
      <c r="BBZ128" s="26"/>
      <c r="BCA128" s="26"/>
      <c r="BCB128" s="26"/>
      <c r="BCC128" s="26"/>
      <c r="BCD128" s="26"/>
      <c r="BCE128" s="26"/>
      <c r="BCF128" s="26"/>
      <c r="BCG128" s="26"/>
      <c r="BCH128" s="26"/>
      <c r="BCI128" s="26"/>
      <c r="BCJ128" s="26"/>
      <c r="BCK128" s="26"/>
      <c r="BCL128" s="26"/>
      <c r="BCM128" s="26"/>
      <c r="BCN128" s="26"/>
      <c r="BCO128" s="26"/>
      <c r="BCP128" s="26"/>
      <c r="BCQ128" s="26"/>
      <c r="BCR128" s="26"/>
      <c r="BCS128" s="26"/>
      <c r="BCT128" s="26"/>
      <c r="BCU128" s="26"/>
      <c r="BCV128" s="26"/>
      <c r="BCW128" s="26"/>
      <c r="BCX128" s="26"/>
      <c r="BCY128" s="26"/>
      <c r="BCZ128" s="26"/>
      <c r="BDA128" s="26"/>
      <c r="BDB128" s="26"/>
      <c r="BDC128" s="26"/>
      <c r="BDD128" s="26"/>
      <c r="BDE128" s="26"/>
      <c r="BDF128" s="26"/>
      <c r="BDG128" s="26"/>
      <c r="BDH128" s="26"/>
      <c r="BDI128" s="26"/>
      <c r="BDJ128" s="26"/>
      <c r="BDK128" s="26"/>
      <c r="BDL128" s="26"/>
      <c r="BDM128" s="26"/>
      <c r="BDN128" s="26"/>
      <c r="BDO128" s="26"/>
      <c r="BDP128" s="26"/>
      <c r="BDQ128" s="26"/>
      <c r="BDR128" s="26"/>
      <c r="BDS128" s="26"/>
      <c r="BDT128" s="26"/>
      <c r="BDU128" s="26"/>
      <c r="BDV128" s="26"/>
      <c r="BDW128" s="26"/>
      <c r="BDX128" s="26"/>
      <c r="BDY128" s="26"/>
      <c r="BDZ128" s="26"/>
      <c r="BEA128" s="26"/>
      <c r="BEB128" s="26"/>
      <c r="BEC128" s="26"/>
      <c r="BED128" s="26"/>
      <c r="BEE128" s="26"/>
      <c r="BEF128" s="26"/>
      <c r="BEG128" s="26"/>
      <c r="BEH128" s="26"/>
      <c r="BEI128" s="26"/>
      <c r="BEJ128" s="26"/>
      <c r="BEK128" s="26"/>
      <c r="BEL128" s="26"/>
      <c r="BEM128" s="26"/>
      <c r="BEN128" s="26"/>
      <c r="BEO128" s="26"/>
      <c r="BEP128" s="26"/>
      <c r="BEQ128" s="26"/>
      <c r="BER128" s="26"/>
      <c r="BES128" s="26"/>
      <c r="BET128" s="26"/>
      <c r="BEU128" s="26"/>
      <c r="BEV128" s="26"/>
      <c r="BEW128" s="26"/>
      <c r="BEX128" s="26"/>
      <c r="BEY128" s="26"/>
      <c r="BEZ128" s="26"/>
      <c r="BFA128" s="26"/>
      <c r="BFB128" s="26"/>
      <c r="BFC128" s="26"/>
      <c r="BFD128" s="26"/>
      <c r="BFE128" s="26"/>
      <c r="BFF128" s="26"/>
      <c r="BFG128" s="26"/>
      <c r="BFH128" s="26"/>
      <c r="BFI128" s="26"/>
      <c r="BFJ128" s="26"/>
      <c r="BFK128" s="26"/>
      <c r="BFL128" s="26"/>
      <c r="BFM128" s="26"/>
      <c r="BFN128" s="26"/>
      <c r="BFO128" s="26"/>
      <c r="BFP128" s="26"/>
      <c r="BFQ128" s="26"/>
      <c r="BFR128" s="26"/>
      <c r="BFS128" s="26"/>
      <c r="BFT128" s="26"/>
      <c r="BFU128" s="26"/>
      <c r="BFV128" s="26"/>
      <c r="BFW128" s="26"/>
      <c r="BFX128" s="26"/>
      <c r="BFY128" s="26"/>
      <c r="BFZ128" s="26"/>
      <c r="BGA128" s="26"/>
      <c r="BGB128" s="26"/>
      <c r="BGC128" s="26"/>
      <c r="BGD128" s="26"/>
      <c r="BGE128" s="26"/>
      <c r="BGF128" s="26"/>
      <c r="BGG128" s="26"/>
      <c r="BGH128" s="26"/>
      <c r="BGI128" s="26"/>
      <c r="BGJ128" s="26"/>
      <c r="BGK128" s="26"/>
      <c r="BGL128" s="26"/>
      <c r="BGM128" s="26"/>
      <c r="BGN128" s="26"/>
      <c r="BGO128" s="26"/>
      <c r="BGP128" s="26"/>
      <c r="BGQ128" s="26"/>
      <c r="BGR128" s="26"/>
      <c r="BGS128" s="26"/>
      <c r="BGT128" s="26"/>
      <c r="BGU128" s="26"/>
      <c r="BGV128" s="26"/>
      <c r="BGW128" s="26"/>
      <c r="BGX128" s="26"/>
      <c r="BGY128" s="26"/>
      <c r="BGZ128" s="26"/>
      <c r="BHA128" s="26"/>
      <c r="BHB128" s="26"/>
      <c r="BHC128" s="26"/>
      <c r="BHD128" s="26"/>
      <c r="BHE128" s="26"/>
      <c r="BHF128" s="26"/>
      <c r="BHG128" s="26"/>
      <c r="BHH128" s="26"/>
      <c r="BHI128" s="26"/>
      <c r="BHJ128" s="26"/>
      <c r="BHK128" s="26"/>
      <c r="BHL128" s="26"/>
      <c r="BHM128" s="26"/>
      <c r="BHN128" s="26"/>
      <c r="BHO128" s="26"/>
      <c r="BHP128" s="26"/>
      <c r="BHQ128" s="26"/>
      <c r="BHR128" s="26"/>
      <c r="BHS128" s="26"/>
      <c r="BHT128" s="26"/>
      <c r="BHU128" s="26"/>
      <c r="BHV128" s="26"/>
      <c r="BHW128" s="26"/>
      <c r="BHX128" s="26"/>
      <c r="BHY128" s="26"/>
      <c r="BHZ128" s="26"/>
      <c r="BIA128" s="26"/>
      <c r="BIB128" s="26"/>
      <c r="BIC128" s="26"/>
      <c r="BID128" s="26"/>
      <c r="BIE128" s="26"/>
      <c r="BIF128" s="26"/>
      <c r="BIG128" s="26"/>
      <c r="BIH128" s="26"/>
      <c r="BII128" s="26"/>
      <c r="BIJ128" s="26"/>
      <c r="BIK128" s="26"/>
      <c r="BIL128" s="26"/>
      <c r="BIM128" s="26"/>
      <c r="BIN128" s="26"/>
      <c r="BIO128" s="26"/>
      <c r="BIP128" s="26"/>
      <c r="BIQ128" s="26"/>
      <c r="BIR128" s="26"/>
      <c r="BIS128" s="26"/>
      <c r="BIT128" s="26"/>
      <c r="BIU128" s="26"/>
      <c r="BIV128" s="26"/>
      <c r="BIW128" s="26"/>
      <c r="BIX128" s="26"/>
      <c r="BIY128" s="26"/>
      <c r="BIZ128" s="26"/>
      <c r="BJA128" s="26"/>
      <c r="BJB128" s="26"/>
      <c r="BJC128" s="26"/>
      <c r="BJD128" s="26"/>
      <c r="BJE128" s="26"/>
      <c r="BJF128" s="26"/>
      <c r="BJG128" s="26"/>
      <c r="BJH128" s="26"/>
      <c r="BJI128" s="26"/>
      <c r="BJJ128" s="26"/>
      <c r="BJK128" s="26"/>
      <c r="BJL128" s="26"/>
      <c r="BJM128" s="26"/>
      <c r="BJN128" s="26"/>
      <c r="BJO128" s="26"/>
      <c r="BJP128" s="26"/>
      <c r="BJQ128" s="26"/>
      <c r="BJR128" s="26"/>
      <c r="BJS128" s="26"/>
      <c r="BJT128" s="26"/>
      <c r="BJU128" s="26"/>
      <c r="BJV128" s="26"/>
      <c r="BJW128" s="26"/>
      <c r="BJX128" s="26"/>
      <c r="BJY128" s="26"/>
      <c r="BJZ128" s="26"/>
      <c r="BKA128" s="26"/>
      <c r="BKB128" s="26"/>
      <c r="BKC128" s="26"/>
      <c r="BKD128" s="26"/>
      <c r="BKE128" s="26"/>
      <c r="BKF128" s="26"/>
      <c r="BKG128" s="26"/>
      <c r="BKH128" s="26"/>
      <c r="BKI128" s="26"/>
      <c r="BKJ128" s="26"/>
      <c r="BKK128" s="26"/>
      <c r="BKL128" s="26"/>
      <c r="BKM128" s="26"/>
      <c r="BKN128" s="26"/>
      <c r="BKO128" s="26"/>
      <c r="BKP128" s="26"/>
      <c r="BKQ128" s="26"/>
      <c r="BKR128" s="26"/>
      <c r="BKS128" s="26"/>
      <c r="BKT128" s="26"/>
      <c r="BKU128" s="26"/>
      <c r="BKV128" s="26"/>
      <c r="BKW128" s="26"/>
      <c r="BKX128" s="26"/>
      <c r="BKY128" s="26"/>
      <c r="BKZ128" s="26"/>
      <c r="BLA128" s="26"/>
      <c r="BLB128" s="26"/>
      <c r="BLC128" s="26"/>
      <c r="BLD128" s="26"/>
      <c r="BLE128" s="26"/>
      <c r="BLF128" s="26"/>
      <c r="BLG128" s="26"/>
      <c r="BLH128" s="26"/>
      <c r="BLI128" s="26"/>
      <c r="BLJ128" s="26"/>
      <c r="BLK128" s="26"/>
      <c r="BLL128" s="26"/>
      <c r="BLM128" s="26"/>
      <c r="BLN128" s="26"/>
      <c r="BLO128" s="26"/>
      <c r="BLP128" s="26"/>
      <c r="BLQ128" s="26"/>
      <c r="BLR128" s="26"/>
      <c r="BLS128" s="26"/>
      <c r="BLT128" s="26"/>
      <c r="BLU128" s="26"/>
      <c r="BLV128" s="26"/>
      <c r="BLW128" s="26"/>
      <c r="BLX128" s="26"/>
      <c r="BLY128" s="26"/>
      <c r="BLZ128" s="26"/>
      <c r="BMA128" s="26"/>
      <c r="BMB128" s="26"/>
      <c r="BMC128" s="26"/>
      <c r="BMD128" s="26"/>
      <c r="BME128" s="26"/>
      <c r="BMF128" s="26"/>
      <c r="BMG128" s="26"/>
      <c r="BMH128" s="26"/>
      <c r="BMI128" s="26"/>
      <c r="BMJ128" s="26"/>
      <c r="BMK128" s="26"/>
      <c r="BML128" s="26"/>
      <c r="BMM128" s="26"/>
      <c r="BMN128" s="26"/>
      <c r="BMO128" s="26"/>
      <c r="BMP128" s="26"/>
      <c r="BMQ128" s="26"/>
      <c r="BMR128" s="26"/>
      <c r="BMS128" s="26"/>
      <c r="BMT128" s="26"/>
      <c r="BMU128" s="26"/>
      <c r="BMV128" s="26"/>
      <c r="BMW128" s="26"/>
      <c r="BMX128" s="26"/>
      <c r="BMY128" s="26"/>
      <c r="BMZ128" s="26"/>
      <c r="BNA128" s="26"/>
      <c r="BNB128" s="26"/>
      <c r="BNC128" s="26"/>
      <c r="BND128" s="26"/>
      <c r="BNE128" s="26"/>
      <c r="BNF128" s="26"/>
      <c r="BNG128" s="26"/>
      <c r="BNH128" s="26"/>
      <c r="BNI128" s="26"/>
      <c r="BNJ128" s="26"/>
      <c r="BNK128" s="26"/>
      <c r="BNL128" s="26"/>
      <c r="BNM128" s="26"/>
      <c r="BNN128" s="26"/>
      <c r="BNO128" s="26"/>
      <c r="BNP128" s="26"/>
      <c r="BNQ128" s="26"/>
      <c r="BNR128" s="26"/>
      <c r="BNS128" s="26"/>
      <c r="BNT128" s="26"/>
      <c r="BNU128" s="26"/>
      <c r="BNV128" s="26"/>
      <c r="BNW128" s="26"/>
      <c r="BNX128" s="26"/>
      <c r="BNY128" s="26"/>
      <c r="BNZ128" s="26"/>
      <c r="BOA128" s="26"/>
      <c r="BOB128" s="26"/>
      <c r="BOC128" s="26"/>
      <c r="BOD128" s="26"/>
      <c r="BOE128" s="26"/>
      <c r="BOF128" s="26"/>
      <c r="BOG128" s="26"/>
      <c r="BOH128" s="26"/>
      <c r="BOI128" s="26"/>
      <c r="BOJ128" s="26"/>
      <c r="BOK128" s="26"/>
      <c r="BOL128" s="26"/>
      <c r="BOM128" s="26"/>
      <c r="BON128" s="26"/>
      <c r="BOO128" s="26"/>
      <c r="BOP128" s="26"/>
      <c r="BOQ128" s="26"/>
      <c r="BOR128" s="26"/>
      <c r="BOS128" s="26"/>
      <c r="BOT128" s="26"/>
      <c r="BOU128" s="26"/>
      <c r="BOV128" s="26"/>
      <c r="BOW128" s="26"/>
      <c r="BOX128" s="26"/>
      <c r="BOY128" s="26"/>
      <c r="BOZ128" s="26"/>
      <c r="BPA128" s="26"/>
      <c r="BPB128" s="26"/>
      <c r="BPC128" s="26"/>
      <c r="BPD128" s="26"/>
      <c r="BPE128" s="26"/>
      <c r="BPF128" s="26"/>
      <c r="BPG128" s="26"/>
      <c r="BPH128" s="26"/>
      <c r="BPI128" s="26"/>
      <c r="BPJ128" s="26"/>
      <c r="BPK128" s="26"/>
      <c r="BPL128" s="26"/>
      <c r="BPM128" s="26"/>
      <c r="BPN128" s="26"/>
      <c r="BPO128" s="26"/>
      <c r="BPP128" s="26"/>
      <c r="BPQ128" s="26"/>
      <c r="BPR128" s="26"/>
      <c r="BPS128" s="26"/>
      <c r="BPT128" s="26"/>
      <c r="BPU128" s="26"/>
      <c r="BPV128" s="26"/>
      <c r="BPW128" s="26"/>
      <c r="BPX128" s="26"/>
      <c r="BPY128" s="26"/>
      <c r="BPZ128" s="26"/>
      <c r="BQA128" s="26"/>
      <c r="BQB128" s="26"/>
      <c r="BQC128" s="26"/>
      <c r="BQD128" s="26"/>
      <c r="BQE128" s="26"/>
      <c r="BQF128" s="26"/>
      <c r="BQG128" s="26"/>
      <c r="BQH128" s="26"/>
      <c r="BQI128" s="26"/>
      <c r="BQJ128" s="26"/>
      <c r="BQK128" s="26"/>
      <c r="BQL128" s="26"/>
      <c r="BQM128" s="26"/>
      <c r="BQN128" s="26"/>
      <c r="BQO128" s="26"/>
      <c r="BQP128" s="26"/>
      <c r="BQQ128" s="26"/>
      <c r="BQR128" s="26"/>
      <c r="BQS128" s="26"/>
      <c r="BQT128" s="26"/>
      <c r="BQU128" s="26"/>
      <c r="BQV128" s="26"/>
      <c r="BQW128" s="26"/>
      <c r="BQX128" s="26"/>
      <c r="BQY128" s="26"/>
      <c r="BQZ128" s="26"/>
      <c r="BRA128" s="26"/>
      <c r="BRB128" s="26"/>
      <c r="BRC128" s="26"/>
      <c r="BRD128" s="26"/>
      <c r="BRE128" s="26"/>
      <c r="BRF128" s="26"/>
      <c r="BRG128" s="26"/>
      <c r="BRH128" s="26"/>
      <c r="BRI128" s="26"/>
      <c r="BRJ128" s="26"/>
      <c r="BRK128" s="26"/>
      <c r="BRL128" s="26"/>
      <c r="BRM128" s="26"/>
      <c r="BRN128" s="26"/>
      <c r="BRO128" s="26"/>
      <c r="BRP128" s="26"/>
      <c r="BRQ128" s="26"/>
      <c r="BRR128" s="26"/>
      <c r="BRS128" s="26"/>
      <c r="BRT128" s="26"/>
      <c r="BRU128" s="26"/>
      <c r="BRV128" s="26"/>
      <c r="BRW128" s="26"/>
      <c r="BRX128" s="26"/>
      <c r="BRY128" s="26"/>
      <c r="BRZ128" s="26"/>
      <c r="BSA128" s="26"/>
      <c r="BSB128" s="26"/>
      <c r="BSC128" s="26"/>
      <c r="BSD128" s="26"/>
      <c r="BSE128" s="26"/>
      <c r="BSF128" s="26"/>
      <c r="BSG128" s="26"/>
      <c r="BSH128" s="26"/>
      <c r="BSI128" s="26"/>
      <c r="BSJ128" s="26"/>
      <c r="BSK128" s="26"/>
      <c r="BSL128" s="26"/>
      <c r="BSM128" s="26"/>
      <c r="BSN128" s="26"/>
      <c r="BSO128" s="26"/>
      <c r="BSP128" s="26"/>
      <c r="BSQ128" s="26"/>
      <c r="BSR128" s="26"/>
      <c r="BSS128" s="26"/>
      <c r="BST128" s="26"/>
      <c r="BSU128" s="26"/>
      <c r="BSV128" s="26"/>
      <c r="BSW128" s="26"/>
      <c r="BSX128" s="26"/>
      <c r="BSY128" s="26"/>
      <c r="BSZ128" s="26"/>
      <c r="BTA128" s="26"/>
      <c r="BTB128" s="26"/>
      <c r="BTC128" s="26"/>
      <c r="BTD128" s="26"/>
      <c r="BTE128" s="26"/>
      <c r="BTF128" s="26"/>
      <c r="BTG128" s="26"/>
      <c r="BTH128" s="26"/>
      <c r="BTI128" s="26"/>
      <c r="BTJ128" s="26"/>
      <c r="BTK128" s="26"/>
      <c r="BTL128" s="26"/>
      <c r="BTM128" s="26"/>
      <c r="BTN128" s="26"/>
      <c r="BTO128" s="26"/>
      <c r="BTP128" s="26"/>
      <c r="BTQ128" s="26"/>
      <c r="BTR128" s="26"/>
      <c r="BTS128" s="26"/>
      <c r="BTT128" s="26"/>
      <c r="BTU128" s="26"/>
      <c r="BTV128" s="26"/>
      <c r="BTW128" s="26"/>
      <c r="BTX128" s="26"/>
      <c r="BTY128" s="26"/>
      <c r="BTZ128" s="26"/>
      <c r="BUA128" s="26"/>
    </row>
    <row r="129" spans="1:1899" s="23" customFormat="1" ht="54.75" customHeight="1" x14ac:dyDescent="0.25">
      <c r="A129" s="34" t="s">
        <v>82</v>
      </c>
      <c r="B129" s="48" t="s">
        <v>23</v>
      </c>
      <c r="C129" s="48" t="s">
        <v>24</v>
      </c>
      <c r="D129" s="48" t="s">
        <v>255</v>
      </c>
      <c r="E129" s="48" t="s">
        <v>18</v>
      </c>
      <c r="F129" s="55" t="s">
        <v>19</v>
      </c>
      <c r="G129" s="15">
        <v>0</v>
      </c>
      <c r="H129" s="37">
        <v>44866</v>
      </c>
      <c r="I129" s="15">
        <v>0.16200000000000001</v>
      </c>
      <c r="J129" s="15">
        <v>0</v>
      </c>
      <c r="K129" s="15">
        <v>0</v>
      </c>
      <c r="L129" s="15">
        <v>18378.88</v>
      </c>
      <c r="M129" s="15">
        <v>0</v>
      </c>
      <c r="N129" s="30"/>
      <c r="O129" s="31"/>
      <c r="P129" s="31"/>
      <c r="Q129" s="111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6"/>
      <c r="CZ129" s="26"/>
      <c r="DA129" s="26"/>
      <c r="DB129" s="26"/>
      <c r="DC129" s="26"/>
      <c r="DD129" s="26"/>
      <c r="DE129" s="26"/>
      <c r="DF129" s="26"/>
      <c r="DG129" s="26"/>
      <c r="DH129" s="26"/>
      <c r="DI129" s="26"/>
      <c r="DJ129" s="26"/>
      <c r="DK129" s="26"/>
      <c r="DL129" s="26"/>
      <c r="DM129" s="26"/>
      <c r="DN129" s="26"/>
      <c r="DO129" s="26"/>
      <c r="DP129" s="26"/>
      <c r="DQ129" s="26"/>
      <c r="DR129" s="26"/>
      <c r="DS129" s="26"/>
      <c r="DT129" s="26"/>
      <c r="DU129" s="26"/>
      <c r="DV129" s="26"/>
      <c r="DW129" s="26"/>
      <c r="DX129" s="26"/>
      <c r="DY129" s="26"/>
      <c r="DZ129" s="26"/>
      <c r="EA129" s="26"/>
      <c r="EB129" s="26"/>
      <c r="EC129" s="26"/>
      <c r="ED129" s="26"/>
      <c r="EE129" s="26"/>
      <c r="EF129" s="26"/>
      <c r="EG129" s="26"/>
      <c r="EH129" s="26"/>
      <c r="EI129" s="26"/>
      <c r="EJ129" s="26"/>
      <c r="EK129" s="26"/>
      <c r="EL129" s="26"/>
      <c r="EM129" s="26"/>
      <c r="EN129" s="26"/>
      <c r="EO129" s="26"/>
      <c r="EP129" s="26"/>
      <c r="EQ129" s="26"/>
      <c r="ER129" s="26"/>
      <c r="ES129" s="26"/>
      <c r="ET129" s="26"/>
      <c r="EU129" s="26"/>
      <c r="EV129" s="26"/>
      <c r="EW129" s="26"/>
      <c r="EX129" s="26"/>
      <c r="EY129" s="26"/>
      <c r="EZ129" s="26"/>
      <c r="FA129" s="26"/>
      <c r="FB129" s="26"/>
      <c r="FC129" s="26"/>
      <c r="FD129" s="26"/>
      <c r="FE129" s="26"/>
      <c r="FF129" s="26"/>
      <c r="FG129" s="26"/>
      <c r="FH129" s="26"/>
      <c r="FI129" s="26"/>
      <c r="FJ129" s="26"/>
      <c r="FK129" s="26"/>
      <c r="FL129" s="26"/>
      <c r="FM129" s="26"/>
      <c r="FN129" s="26"/>
      <c r="FO129" s="26"/>
      <c r="FP129" s="26"/>
      <c r="FQ129" s="26"/>
      <c r="FR129" s="26"/>
      <c r="FS129" s="26"/>
      <c r="FT129" s="26"/>
      <c r="FU129" s="26"/>
      <c r="FV129" s="26"/>
      <c r="FW129" s="26"/>
      <c r="FX129" s="26"/>
      <c r="FY129" s="26"/>
      <c r="FZ129" s="26"/>
      <c r="GA129" s="26"/>
      <c r="GB129" s="26"/>
      <c r="GC129" s="26"/>
      <c r="GD129" s="26"/>
      <c r="GE129" s="26"/>
      <c r="GF129" s="26"/>
      <c r="GG129" s="26"/>
      <c r="GH129" s="26"/>
      <c r="GI129" s="26"/>
      <c r="GJ129" s="26"/>
      <c r="GK129" s="26"/>
      <c r="GL129" s="26"/>
      <c r="GM129" s="26"/>
      <c r="GN129" s="26"/>
      <c r="GO129" s="26"/>
      <c r="GP129" s="26"/>
      <c r="GQ129" s="26"/>
      <c r="GR129" s="26"/>
      <c r="GS129" s="26"/>
      <c r="GT129" s="26"/>
      <c r="GU129" s="26"/>
      <c r="GV129" s="26"/>
      <c r="GW129" s="26"/>
      <c r="GX129" s="26"/>
      <c r="GY129" s="26"/>
      <c r="GZ129" s="26"/>
      <c r="HA129" s="26"/>
      <c r="HB129" s="26"/>
      <c r="HC129" s="26"/>
      <c r="HD129" s="26"/>
      <c r="HE129" s="26"/>
      <c r="HF129" s="26"/>
      <c r="HG129" s="26"/>
      <c r="HH129" s="26"/>
      <c r="HI129" s="26"/>
      <c r="HJ129" s="26"/>
      <c r="HK129" s="26"/>
      <c r="HL129" s="26"/>
      <c r="HM129" s="26"/>
      <c r="HN129" s="26"/>
      <c r="HO129" s="26"/>
      <c r="HP129" s="26"/>
      <c r="HQ129" s="26"/>
      <c r="HR129" s="26"/>
      <c r="HS129" s="26"/>
      <c r="HT129" s="26"/>
      <c r="HU129" s="26"/>
      <c r="HV129" s="26"/>
      <c r="HW129" s="26"/>
      <c r="HX129" s="26"/>
      <c r="HY129" s="26"/>
      <c r="HZ129" s="26"/>
      <c r="IA129" s="26"/>
      <c r="IB129" s="26"/>
      <c r="IC129" s="26"/>
      <c r="ID129" s="26"/>
      <c r="IE129" s="26"/>
      <c r="IF129" s="26"/>
      <c r="IG129" s="26"/>
      <c r="IH129" s="26"/>
      <c r="II129" s="26"/>
      <c r="IJ129" s="26"/>
      <c r="IK129" s="26"/>
      <c r="IL129" s="26"/>
      <c r="IM129" s="26"/>
      <c r="IN129" s="26"/>
      <c r="IO129" s="26"/>
      <c r="IP129" s="26"/>
      <c r="IQ129" s="26"/>
      <c r="IR129" s="26"/>
      <c r="IS129" s="26"/>
      <c r="IT129" s="26"/>
      <c r="IU129" s="26"/>
      <c r="IV129" s="26"/>
      <c r="IW129" s="26"/>
      <c r="IX129" s="26"/>
      <c r="IY129" s="26"/>
      <c r="IZ129" s="26"/>
      <c r="JA129" s="26"/>
      <c r="JB129" s="26"/>
      <c r="JC129" s="26"/>
      <c r="JD129" s="26"/>
      <c r="JE129" s="26"/>
      <c r="JF129" s="26"/>
      <c r="JG129" s="26"/>
      <c r="JH129" s="26"/>
      <c r="JI129" s="26"/>
      <c r="JJ129" s="26"/>
      <c r="JK129" s="26"/>
      <c r="JL129" s="26"/>
      <c r="JM129" s="26"/>
      <c r="JN129" s="26"/>
      <c r="JO129" s="26"/>
      <c r="JP129" s="26"/>
      <c r="JQ129" s="26"/>
      <c r="JR129" s="26"/>
      <c r="JS129" s="26"/>
      <c r="JT129" s="26"/>
      <c r="JU129" s="26"/>
      <c r="JV129" s="26"/>
      <c r="JW129" s="26"/>
      <c r="JX129" s="26"/>
      <c r="JY129" s="26"/>
      <c r="JZ129" s="26"/>
      <c r="KA129" s="26"/>
      <c r="KB129" s="26"/>
      <c r="KC129" s="26"/>
      <c r="KD129" s="26"/>
      <c r="KE129" s="26"/>
      <c r="KF129" s="26"/>
      <c r="KG129" s="26"/>
      <c r="KH129" s="26"/>
      <c r="KI129" s="26"/>
      <c r="KJ129" s="26"/>
      <c r="KK129" s="26"/>
      <c r="KL129" s="26"/>
      <c r="KM129" s="26"/>
      <c r="KN129" s="26"/>
      <c r="KO129" s="26"/>
      <c r="KP129" s="26"/>
      <c r="KQ129" s="26"/>
      <c r="KR129" s="26"/>
      <c r="KS129" s="26"/>
      <c r="KT129" s="26"/>
      <c r="KU129" s="26"/>
      <c r="KV129" s="26"/>
      <c r="KW129" s="26"/>
      <c r="KX129" s="26"/>
      <c r="KY129" s="26"/>
      <c r="KZ129" s="26"/>
      <c r="LA129" s="26"/>
      <c r="LB129" s="26"/>
      <c r="LC129" s="26"/>
      <c r="LD129" s="26"/>
      <c r="LE129" s="26"/>
      <c r="LF129" s="26"/>
      <c r="LG129" s="26"/>
      <c r="LH129" s="26"/>
      <c r="LI129" s="26"/>
      <c r="LJ129" s="26"/>
      <c r="LK129" s="26"/>
      <c r="LL129" s="26"/>
      <c r="LM129" s="26"/>
      <c r="LN129" s="26"/>
      <c r="LO129" s="26"/>
      <c r="LP129" s="26"/>
      <c r="LQ129" s="26"/>
      <c r="LR129" s="26"/>
      <c r="LS129" s="26"/>
      <c r="LT129" s="26"/>
      <c r="LU129" s="26"/>
      <c r="LV129" s="26"/>
      <c r="LW129" s="26"/>
      <c r="LX129" s="26"/>
      <c r="LY129" s="26"/>
      <c r="LZ129" s="26"/>
      <c r="MA129" s="26"/>
      <c r="MB129" s="26"/>
      <c r="MC129" s="26"/>
      <c r="MD129" s="26"/>
      <c r="ME129" s="26"/>
      <c r="MF129" s="26"/>
      <c r="MG129" s="26"/>
      <c r="MH129" s="26"/>
      <c r="MI129" s="26"/>
      <c r="MJ129" s="26"/>
      <c r="MK129" s="26"/>
      <c r="ML129" s="26"/>
      <c r="MM129" s="26"/>
      <c r="MN129" s="26"/>
      <c r="MO129" s="26"/>
      <c r="MP129" s="26"/>
      <c r="MQ129" s="26"/>
      <c r="MR129" s="26"/>
      <c r="MS129" s="26"/>
      <c r="MT129" s="26"/>
      <c r="MU129" s="26"/>
      <c r="MV129" s="26"/>
      <c r="MW129" s="26"/>
      <c r="MX129" s="26"/>
      <c r="MY129" s="26"/>
      <c r="MZ129" s="26"/>
      <c r="NA129" s="26"/>
      <c r="NB129" s="26"/>
      <c r="NC129" s="26"/>
      <c r="ND129" s="26"/>
      <c r="NE129" s="26"/>
      <c r="NF129" s="26"/>
      <c r="NG129" s="26"/>
      <c r="NH129" s="26"/>
      <c r="NI129" s="26"/>
      <c r="NJ129" s="26"/>
      <c r="NK129" s="26"/>
      <c r="NL129" s="26"/>
      <c r="NM129" s="26"/>
      <c r="NN129" s="26"/>
      <c r="NO129" s="26"/>
      <c r="NP129" s="26"/>
      <c r="NQ129" s="26"/>
      <c r="NR129" s="26"/>
      <c r="NS129" s="26"/>
      <c r="NT129" s="26"/>
      <c r="NU129" s="26"/>
      <c r="NV129" s="26"/>
      <c r="NW129" s="26"/>
      <c r="NX129" s="26"/>
      <c r="NY129" s="26"/>
      <c r="NZ129" s="26"/>
      <c r="OA129" s="26"/>
      <c r="OB129" s="26"/>
      <c r="OC129" s="26"/>
      <c r="OD129" s="26"/>
      <c r="OE129" s="26"/>
      <c r="OF129" s="26"/>
      <c r="OG129" s="26"/>
      <c r="OH129" s="26"/>
      <c r="OI129" s="26"/>
      <c r="OJ129" s="26"/>
      <c r="OK129" s="26"/>
      <c r="OL129" s="26"/>
      <c r="OM129" s="26"/>
      <c r="ON129" s="26"/>
      <c r="OO129" s="26"/>
      <c r="OP129" s="26"/>
      <c r="OQ129" s="26"/>
      <c r="OR129" s="26"/>
      <c r="OS129" s="26"/>
      <c r="OT129" s="26"/>
      <c r="OU129" s="26"/>
      <c r="OV129" s="26"/>
      <c r="OW129" s="26"/>
      <c r="OX129" s="26"/>
      <c r="OY129" s="26"/>
      <c r="OZ129" s="26"/>
      <c r="PA129" s="26"/>
      <c r="PB129" s="26"/>
      <c r="PC129" s="26"/>
      <c r="PD129" s="26"/>
      <c r="PE129" s="26"/>
      <c r="PF129" s="26"/>
      <c r="PG129" s="26"/>
      <c r="PH129" s="26"/>
      <c r="PI129" s="26"/>
      <c r="PJ129" s="26"/>
      <c r="PK129" s="26"/>
      <c r="PL129" s="26"/>
      <c r="PM129" s="26"/>
      <c r="PN129" s="26"/>
      <c r="PO129" s="26"/>
      <c r="PP129" s="26"/>
      <c r="PQ129" s="26"/>
      <c r="PR129" s="26"/>
      <c r="PS129" s="26"/>
      <c r="PT129" s="26"/>
      <c r="PU129" s="26"/>
      <c r="PV129" s="26"/>
      <c r="PW129" s="26"/>
      <c r="PX129" s="26"/>
      <c r="PY129" s="26"/>
      <c r="PZ129" s="26"/>
      <c r="QA129" s="26"/>
      <c r="QB129" s="26"/>
      <c r="QC129" s="26"/>
      <c r="QD129" s="26"/>
      <c r="QE129" s="26"/>
      <c r="QF129" s="26"/>
      <c r="QG129" s="26"/>
      <c r="QH129" s="26"/>
      <c r="QI129" s="26"/>
      <c r="QJ129" s="26"/>
      <c r="QK129" s="26"/>
      <c r="QL129" s="26"/>
      <c r="QM129" s="26"/>
      <c r="QN129" s="26"/>
      <c r="QO129" s="26"/>
      <c r="QP129" s="26"/>
      <c r="QQ129" s="26"/>
      <c r="QR129" s="26"/>
      <c r="QS129" s="26"/>
      <c r="QT129" s="26"/>
      <c r="QU129" s="26"/>
      <c r="QV129" s="26"/>
      <c r="QW129" s="26"/>
      <c r="QX129" s="26"/>
      <c r="QY129" s="26"/>
      <c r="QZ129" s="26"/>
      <c r="RA129" s="26"/>
      <c r="RB129" s="26"/>
      <c r="RC129" s="26"/>
      <c r="RD129" s="26"/>
      <c r="RE129" s="26"/>
      <c r="RF129" s="26"/>
      <c r="RG129" s="26"/>
      <c r="RH129" s="26"/>
      <c r="RI129" s="26"/>
      <c r="RJ129" s="26"/>
      <c r="RK129" s="26"/>
      <c r="RL129" s="26"/>
      <c r="RM129" s="26"/>
      <c r="RN129" s="26"/>
      <c r="RO129" s="26"/>
      <c r="RP129" s="26"/>
      <c r="RQ129" s="26"/>
      <c r="RR129" s="26"/>
      <c r="RS129" s="26"/>
      <c r="RT129" s="26"/>
      <c r="RU129" s="26"/>
      <c r="RV129" s="26"/>
      <c r="RW129" s="26"/>
      <c r="RX129" s="26"/>
      <c r="RY129" s="26"/>
      <c r="RZ129" s="26"/>
      <c r="SA129" s="26"/>
      <c r="SB129" s="26"/>
      <c r="SC129" s="26"/>
      <c r="SD129" s="26"/>
      <c r="SE129" s="26"/>
      <c r="SF129" s="26"/>
      <c r="SG129" s="26"/>
      <c r="SH129" s="26"/>
      <c r="SI129" s="26"/>
      <c r="SJ129" s="26"/>
      <c r="SK129" s="26"/>
      <c r="SL129" s="26"/>
      <c r="SM129" s="26"/>
      <c r="SN129" s="26"/>
      <c r="SO129" s="26"/>
      <c r="SP129" s="26"/>
      <c r="SQ129" s="26"/>
      <c r="SR129" s="26"/>
      <c r="SS129" s="26"/>
      <c r="ST129" s="26"/>
      <c r="SU129" s="26"/>
      <c r="SV129" s="26"/>
      <c r="SW129" s="26"/>
      <c r="SX129" s="26"/>
      <c r="SY129" s="26"/>
      <c r="SZ129" s="26"/>
      <c r="TA129" s="26"/>
      <c r="TB129" s="26"/>
      <c r="TC129" s="26"/>
      <c r="TD129" s="26"/>
      <c r="TE129" s="26"/>
      <c r="TF129" s="26"/>
      <c r="TG129" s="26"/>
      <c r="TH129" s="26"/>
      <c r="TI129" s="26"/>
      <c r="TJ129" s="26"/>
      <c r="TK129" s="26"/>
      <c r="TL129" s="26"/>
      <c r="TM129" s="26"/>
      <c r="TN129" s="26"/>
      <c r="TO129" s="26"/>
      <c r="TP129" s="26"/>
      <c r="TQ129" s="26"/>
      <c r="TR129" s="26"/>
      <c r="TS129" s="26"/>
      <c r="TT129" s="26"/>
      <c r="TU129" s="26"/>
      <c r="TV129" s="26"/>
      <c r="TW129" s="26"/>
      <c r="TX129" s="26"/>
      <c r="TY129" s="26"/>
      <c r="TZ129" s="26"/>
      <c r="UA129" s="26"/>
      <c r="UB129" s="26"/>
      <c r="UC129" s="26"/>
      <c r="UD129" s="26"/>
      <c r="UE129" s="26"/>
      <c r="UF129" s="26"/>
      <c r="UG129" s="26"/>
      <c r="UH129" s="26"/>
      <c r="UI129" s="26"/>
      <c r="UJ129" s="26"/>
      <c r="UK129" s="26"/>
      <c r="UL129" s="26"/>
      <c r="UM129" s="26"/>
      <c r="UN129" s="26"/>
      <c r="UO129" s="26"/>
      <c r="UP129" s="26"/>
      <c r="UQ129" s="26"/>
      <c r="UR129" s="26"/>
      <c r="US129" s="26"/>
      <c r="UT129" s="26"/>
      <c r="UU129" s="26"/>
      <c r="UV129" s="26"/>
      <c r="UW129" s="26"/>
      <c r="UX129" s="26"/>
      <c r="UY129" s="26"/>
      <c r="UZ129" s="26"/>
      <c r="VA129" s="26"/>
      <c r="VB129" s="26"/>
      <c r="VC129" s="26"/>
      <c r="VD129" s="26"/>
      <c r="VE129" s="26"/>
      <c r="VF129" s="26"/>
      <c r="VG129" s="26"/>
      <c r="VH129" s="26"/>
      <c r="VI129" s="26"/>
      <c r="VJ129" s="26"/>
      <c r="VK129" s="26"/>
      <c r="VL129" s="26"/>
      <c r="VM129" s="26"/>
      <c r="VN129" s="26"/>
      <c r="VO129" s="26"/>
      <c r="VP129" s="26"/>
      <c r="VQ129" s="26"/>
      <c r="VR129" s="26"/>
      <c r="VS129" s="26"/>
      <c r="VT129" s="26"/>
      <c r="VU129" s="26"/>
      <c r="VV129" s="26"/>
      <c r="VW129" s="26"/>
      <c r="VX129" s="26"/>
      <c r="VY129" s="26"/>
      <c r="VZ129" s="26"/>
      <c r="WA129" s="26"/>
      <c r="WB129" s="26"/>
      <c r="WC129" s="26"/>
      <c r="WD129" s="26"/>
      <c r="WE129" s="26"/>
      <c r="WF129" s="26"/>
      <c r="WG129" s="26"/>
      <c r="WH129" s="26"/>
      <c r="WI129" s="26"/>
      <c r="WJ129" s="26"/>
      <c r="WK129" s="26"/>
      <c r="WL129" s="26"/>
      <c r="WM129" s="26"/>
      <c r="WN129" s="26"/>
      <c r="WO129" s="26"/>
      <c r="WP129" s="26"/>
      <c r="WQ129" s="26"/>
      <c r="WR129" s="26"/>
      <c r="WS129" s="26"/>
      <c r="WT129" s="26"/>
      <c r="WU129" s="26"/>
      <c r="WV129" s="26"/>
      <c r="WW129" s="26"/>
      <c r="WX129" s="26"/>
      <c r="WY129" s="26"/>
      <c r="WZ129" s="26"/>
      <c r="XA129" s="26"/>
      <c r="XB129" s="26"/>
      <c r="XC129" s="26"/>
      <c r="XD129" s="26"/>
      <c r="XE129" s="26"/>
      <c r="XF129" s="26"/>
      <c r="XG129" s="26"/>
      <c r="XH129" s="26"/>
      <c r="XI129" s="26"/>
      <c r="XJ129" s="26"/>
      <c r="XK129" s="26"/>
      <c r="XL129" s="26"/>
      <c r="XM129" s="26"/>
      <c r="XN129" s="26"/>
      <c r="XO129" s="26"/>
      <c r="XP129" s="26"/>
      <c r="XQ129" s="26"/>
      <c r="XR129" s="26"/>
      <c r="XS129" s="26"/>
      <c r="XT129" s="26"/>
      <c r="XU129" s="26"/>
      <c r="XV129" s="26"/>
      <c r="XW129" s="26"/>
      <c r="XX129" s="26"/>
      <c r="XY129" s="26"/>
      <c r="XZ129" s="26"/>
      <c r="YA129" s="26"/>
      <c r="YB129" s="26"/>
      <c r="YC129" s="26"/>
      <c r="YD129" s="26"/>
      <c r="YE129" s="26"/>
      <c r="YF129" s="26"/>
      <c r="YG129" s="26"/>
      <c r="YH129" s="26"/>
      <c r="YI129" s="26"/>
      <c r="YJ129" s="26"/>
      <c r="YK129" s="26"/>
      <c r="YL129" s="26"/>
      <c r="YM129" s="26"/>
      <c r="YN129" s="26"/>
      <c r="YO129" s="26"/>
      <c r="YP129" s="26"/>
      <c r="YQ129" s="26"/>
      <c r="YR129" s="26"/>
      <c r="YS129" s="26"/>
      <c r="YT129" s="26"/>
      <c r="YU129" s="26"/>
      <c r="YV129" s="26"/>
      <c r="YW129" s="26"/>
      <c r="YX129" s="26"/>
      <c r="YY129" s="26"/>
      <c r="YZ129" s="26"/>
      <c r="ZA129" s="26"/>
      <c r="ZB129" s="26"/>
      <c r="ZC129" s="26"/>
      <c r="ZD129" s="26"/>
      <c r="ZE129" s="26"/>
      <c r="ZF129" s="26"/>
      <c r="ZG129" s="26"/>
      <c r="ZH129" s="26"/>
      <c r="ZI129" s="26"/>
      <c r="ZJ129" s="26"/>
      <c r="ZK129" s="26"/>
      <c r="ZL129" s="26"/>
      <c r="ZM129" s="26"/>
      <c r="ZN129" s="26"/>
      <c r="ZO129" s="26"/>
      <c r="ZP129" s="26"/>
      <c r="ZQ129" s="26"/>
      <c r="ZR129" s="26"/>
      <c r="ZS129" s="26"/>
      <c r="ZT129" s="26"/>
      <c r="ZU129" s="26"/>
      <c r="ZV129" s="26"/>
      <c r="ZW129" s="26"/>
      <c r="ZX129" s="26"/>
      <c r="ZY129" s="26"/>
      <c r="ZZ129" s="26"/>
      <c r="AAA129" s="26"/>
      <c r="AAB129" s="26"/>
      <c r="AAC129" s="26"/>
      <c r="AAD129" s="26"/>
      <c r="AAE129" s="26"/>
      <c r="AAF129" s="26"/>
      <c r="AAG129" s="26"/>
      <c r="AAH129" s="26"/>
      <c r="AAI129" s="26"/>
      <c r="AAJ129" s="26"/>
      <c r="AAK129" s="26"/>
      <c r="AAL129" s="26"/>
      <c r="AAM129" s="26"/>
      <c r="AAN129" s="26"/>
      <c r="AAO129" s="26"/>
      <c r="AAP129" s="26"/>
      <c r="AAQ129" s="26"/>
      <c r="AAR129" s="26"/>
      <c r="AAS129" s="26"/>
      <c r="AAT129" s="26"/>
      <c r="AAU129" s="26"/>
      <c r="AAV129" s="26"/>
      <c r="AAW129" s="26"/>
      <c r="AAX129" s="26"/>
      <c r="AAY129" s="26"/>
      <c r="AAZ129" s="26"/>
      <c r="ABA129" s="26"/>
      <c r="ABB129" s="26"/>
      <c r="ABC129" s="26"/>
      <c r="ABD129" s="26"/>
      <c r="ABE129" s="26"/>
      <c r="ABF129" s="26"/>
      <c r="ABG129" s="26"/>
      <c r="ABH129" s="26"/>
      <c r="ABI129" s="26"/>
      <c r="ABJ129" s="26"/>
      <c r="ABK129" s="26"/>
      <c r="ABL129" s="26"/>
      <c r="ABM129" s="26"/>
      <c r="ABN129" s="26"/>
      <c r="ABO129" s="26"/>
      <c r="ABP129" s="26"/>
      <c r="ABQ129" s="26"/>
      <c r="ABR129" s="26"/>
      <c r="ABS129" s="26"/>
      <c r="ABT129" s="26"/>
      <c r="ABU129" s="26"/>
      <c r="ABV129" s="26"/>
      <c r="ABW129" s="26"/>
      <c r="ABX129" s="26"/>
      <c r="ABY129" s="26"/>
      <c r="ABZ129" s="26"/>
      <c r="ACA129" s="26"/>
      <c r="ACB129" s="26"/>
      <c r="ACC129" s="26"/>
      <c r="ACD129" s="26"/>
      <c r="ACE129" s="26"/>
      <c r="ACF129" s="26"/>
      <c r="ACG129" s="26"/>
      <c r="ACH129" s="26"/>
      <c r="ACI129" s="26"/>
      <c r="ACJ129" s="26"/>
      <c r="ACK129" s="26"/>
      <c r="ACL129" s="26"/>
      <c r="ACM129" s="26"/>
      <c r="ACN129" s="26"/>
      <c r="ACO129" s="26"/>
      <c r="ACP129" s="26"/>
      <c r="ACQ129" s="26"/>
      <c r="ACR129" s="26"/>
      <c r="ACS129" s="26"/>
      <c r="ACT129" s="26"/>
      <c r="ACU129" s="26"/>
      <c r="ACV129" s="26"/>
      <c r="ACW129" s="26"/>
      <c r="ACX129" s="26"/>
      <c r="ACY129" s="26"/>
      <c r="ACZ129" s="26"/>
      <c r="ADA129" s="26"/>
      <c r="ADB129" s="26"/>
      <c r="ADC129" s="26"/>
      <c r="ADD129" s="26"/>
      <c r="ADE129" s="26"/>
      <c r="ADF129" s="26"/>
      <c r="ADG129" s="26"/>
      <c r="ADH129" s="26"/>
      <c r="ADI129" s="26"/>
      <c r="ADJ129" s="26"/>
      <c r="ADK129" s="26"/>
      <c r="ADL129" s="26"/>
      <c r="ADM129" s="26"/>
      <c r="ADN129" s="26"/>
      <c r="ADO129" s="26"/>
      <c r="ADP129" s="26"/>
      <c r="ADQ129" s="26"/>
      <c r="ADR129" s="26"/>
      <c r="ADS129" s="26"/>
      <c r="ADT129" s="26"/>
      <c r="ADU129" s="26"/>
      <c r="ADV129" s="26"/>
      <c r="ADW129" s="26"/>
      <c r="ADX129" s="26"/>
      <c r="ADY129" s="26"/>
      <c r="ADZ129" s="26"/>
      <c r="AEA129" s="26"/>
      <c r="AEB129" s="26"/>
      <c r="AEC129" s="26"/>
      <c r="AED129" s="26"/>
      <c r="AEE129" s="26"/>
      <c r="AEF129" s="26"/>
      <c r="AEG129" s="26"/>
      <c r="AEH129" s="26"/>
      <c r="AEI129" s="26"/>
      <c r="AEJ129" s="26"/>
      <c r="AEK129" s="26"/>
      <c r="AEL129" s="26"/>
      <c r="AEM129" s="26"/>
      <c r="AEN129" s="26"/>
      <c r="AEO129" s="26"/>
      <c r="AEP129" s="26"/>
      <c r="AEQ129" s="26"/>
      <c r="AER129" s="26"/>
      <c r="AES129" s="26"/>
      <c r="AET129" s="26"/>
      <c r="AEU129" s="26"/>
      <c r="AEV129" s="26"/>
      <c r="AEW129" s="26"/>
      <c r="AEX129" s="26"/>
      <c r="AEY129" s="26"/>
      <c r="AEZ129" s="26"/>
      <c r="AFA129" s="26"/>
      <c r="AFB129" s="26"/>
      <c r="AFC129" s="26"/>
      <c r="AFD129" s="26"/>
      <c r="AFE129" s="26"/>
      <c r="AFF129" s="26"/>
      <c r="AFG129" s="26"/>
      <c r="AFH129" s="26"/>
      <c r="AFI129" s="26"/>
      <c r="AFJ129" s="26"/>
      <c r="AFK129" s="26"/>
      <c r="AFL129" s="26"/>
      <c r="AFM129" s="26"/>
      <c r="AFN129" s="26"/>
      <c r="AFO129" s="26"/>
      <c r="AFP129" s="26"/>
      <c r="AFQ129" s="26"/>
      <c r="AFR129" s="26"/>
      <c r="AFS129" s="26"/>
      <c r="AFT129" s="26"/>
      <c r="AFU129" s="26"/>
      <c r="AFV129" s="26"/>
      <c r="AFW129" s="26"/>
      <c r="AFX129" s="26"/>
      <c r="AFY129" s="26"/>
      <c r="AFZ129" s="26"/>
      <c r="AGA129" s="26"/>
      <c r="AGB129" s="26"/>
      <c r="AGC129" s="26"/>
      <c r="AGD129" s="26"/>
      <c r="AGE129" s="26"/>
      <c r="AGF129" s="26"/>
      <c r="AGG129" s="26"/>
      <c r="AGH129" s="26"/>
      <c r="AGI129" s="26"/>
      <c r="AGJ129" s="26"/>
      <c r="AGK129" s="26"/>
      <c r="AGL129" s="26"/>
      <c r="AGM129" s="26"/>
      <c r="AGN129" s="26"/>
      <c r="AGO129" s="26"/>
      <c r="AGP129" s="26"/>
      <c r="AGQ129" s="26"/>
      <c r="AGR129" s="26"/>
      <c r="AGS129" s="26"/>
      <c r="AGT129" s="26"/>
      <c r="AGU129" s="26"/>
      <c r="AGV129" s="26"/>
      <c r="AGW129" s="26"/>
      <c r="AGX129" s="26"/>
      <c r="AGY129" s="26"/>
      <c r="AGZ129" s="26"/>
      <c r="AHA129" s="26"/>
      <c r="AHB129" s="26"/>
      <c r="AHC129" s="26"/>
      <c r="AHD129" s="26"/>
      <c r="AHE129" s="26"/>
      <c r="AHF129" s="26"/>
      <c r="AHG129" s="26"/>
      <c r="AHH129" s="26"/>
      <c r="AHI129" s="26"/>
      <c r="AHJ129" s="26"/>
      <c r="AHK129" s="26"/>
      <c r="AHL129" s="26"/>
      <c r="AHM129" s="26"/>
      <c r="AHN129" s="26"/>
      <c r="AHO129" s="26"/>
      <c r="AHP129" s="26"/>
      <c r="AHQ129" s="26"/>
      <c r="AHR129" s="26"/>
      <c r="AHS129" s="26"/>
      <c r="AHT129" s="26"/>
      <c r="AHU129" s="26"/>
      <c r="AHV129" s="26"/>
      <c r="AHW129" s="26"/>
      <c r="AHX129" s="26"/>
      <c r="AHY129" s="26"/>
      <c r="AHZ129" s="26"/>
      <c r="AIA129" s="26"/>
      <c r="AIB129" s="26"/>
      <c r="AIC129" s="26"/>
      <c r="AID129" s="26"/>
      <c r="AIE129" s="26"/>
      <c r="AIF129" s="26"/>
      <c r="AIG129" s="26"/>
      <c r="AIH129" s="26"/>
      <c r="AII129" s="26"/>
      <c r="AIJ129" s="26"/>
      <c r="AIK129" s="26"/>
      <c r="AIL129" s="26"/>
      <c r="AIM129" s="26"/>
      <c r="AIN129" s="26"/>
      <c r="AIO129" s="26"/>
      <c r="AIP129" s="26"/>
      <c r="AIQ129" s="26"/>
      <c r="AIR129" s="26"/>
      <c r="AIS129" s="26"/>
      <c r="AIT129" s="26"/>
      <c r="AIU129" s="26"/>
      <c r="AIV129" s="26"/>
      <c r="AIW129" s="26"/>
      <c r="AIX129" s="26"/>
      <c r="AIY129" s="26"/>
      <c r="AIZ129" s="26"/>
      <c r="AJA129" s="26"/>
      <c r="AJB129" s="26"/>
      <c r="AJC129" s="26"/>
      <c r="AJD129" s="26"/>
      <c r="AJE129" s="26"/>
      <c r="AJF129" s="26"/>
      <c r="AJG129" s="26"/>
      <c r="AJH129" s="26"/>
      <c r="AJI129" s="26"/>
      <c r="AJJ129" s="26"/>
      <c r="AJK129" s="26"/>
      <c r="AJL129" s="26"/>
      <c r="AJM129" s="26"/>
      <c r="AJN129" s="26"/>
      <c r="AJO129" s="26"/>
      <c r="AJP129" s="26"/>
      <c r="AJQ129" s="26"/>
      <c r="AJR129" s="26"/>
      <c r="AJS129" s="26"/>
      <c r="AJT129" s="26"/>
      <c r="AJU129" s="26"/>
      <c r="AJV129" s="26"/>
      <c r="AJW129" s="26"/>
      <c r="AJX129" s="26"/>
      <c r="AJY129" s="26"/>
      <c r="AJZ129" s="26"/>
      <c r="AKA129" s="26"/>
      <c r="AKB129" s="26"/>
      <c r="AKC129" s="26"/>
      <c r="AKD129" s="26"/>
      <c r="AKE129" s="26"/>
      <c r="AKF129" s="26"/>
      <c r="AKG129" s="26"/>
      <c r="AKH129" s="26"/>
      <c r="AKI129" s="26"/>
      <c r="AKJ129" s="26"/>
      <c r="AKK129" s="26"/>
      <c r="AKL129" s="26"/>
      <c r="AKM129" s="26"/>
      <c r="AKN129" s="26"/>
      <c r="AKO129" s="26"/>
      <c r="AKP129" s="26"/>
      <c r="AKQ129" s="26"/>
      <c r="AKR129" s="26"/>
      <c r="AKS129" s="26"/>
      <c r="AKT129" s="26"/>
      <c r="AKU129" s="26"/>
      <c r="AKV129" s="26"/>
      <c r="AKW129" s="26"/>
      <c r="AKX129" s="26"/>
      <c r="AKY129" s="26"/>
      <c r="AKZ129" s="26"/>
      <c r="ALA129" s="26"/>
      <c r="ALB129" s="26"/>
      <c r="ALC129" s="26"/>
      <c r="ALD129" s="26"/>
      <c r="ALE129" s="26"/>
      <c r="ALF129" s="26"/>
      <c r="ALG129" s="26"/>
      <c r="ALH129" s="26"/>
      <c r="ALI129" s="26"/>
      <c r="ALJ129" s="26"/>
      <c r="ALK129" s="26"/>
      <c r="ALL129" s="26"/>
      <c r="ALM129" s="26"/>
      <c r="ALN129" s="26"/>
      <c r="ALO129" s="26"/>
      <c r="ALP129" s="26"/>
      <c r="ALQ129" s="26"/>
      <c r="ALR129" s="26"/>
      <c r="ALS129" s="26"/>
      <c r="ALT129" s="26"/>
      <c r="ALU129" s="26"/>
      <c r="ALV129" s="26"/>
      <c r="ALW129" s="26"/>
      <c r="ALX129" s="26"/>
      <c r="ALY129" s="26"/>
      <c r="ALZ129" s="26"/>
      <c r="AMA129" s="26"/>
      <c r="AMB129" s="26"/>
      <c r="AMC129" s="26"/>
      <c r="AMD129" s="26"/>
      <c r="AME129" s="26"/>
      <c r="AMF129" s="26"/>
      <c r="AMG129" s="26"/>
      <c r="AMH129" s="26"/>
      <c r="AMI129" s="26"/>
      <c r="AMJ129" s="26"/>
      <c r="AMK129" s="26"/>
      <c r="AML129" s="26"/>
      <c r="AMM129" s="26"/>
      <c r="AMN129" s="26"/>
      <c r="AMO129" s="26"/>
      <c r="AMP129" s="26"/>
      <c r="AMQ129" s="26"/>
      <c r="AMR129" s="26"/>
      <c r="AMS129" s="26"/>
      <c r="AMT129" s="26"/>
      <c r="AMU129" s="26"/>
      <c r="AMV129" s="26"/>
      <c r="AMW129" s="26"/>
      <c r="AMX129" s="26"/>
      <c r="AMY129" s="26"/>
      <c r="AMZ129" s="26"/>
      <c r="ANA129" s="26"/>
      <c r="ANB129" s="26"/>
      <c r="ANC129" s="26"/>
      <c r="AND129" s="26"/>
      <c r="ANE129" s="26"/>
      <c r="ANF129" s="26"/>
      <c r="ANG129" s="26"/>
      <c r="ANH129" s="26"/>
      <c r="ANI129" s="26"/>
      <c r="ANJ129" s="26"/>
      <c r="ANK129" s="26"/>
      <c r="ANL129" s="26"/>
      <c r="ANM129" s="26"/>
      <c r="ANN129" s="26"/>
      <c r="ANO129" s="26"/>
      <c r="ANP129" s="26"/>
      <c r="ANQ129" s="26"/>
      <c r="ANR129" s="26"/>
      <c r="ANS129" s="26"/>
      <c r="ANT129" s="26"/>
      <c r="ANU129" s="26"/>
      <c r="ANV129" s="26"/>
      <c r="ANW129" s="26"/>
      <c r="ANX129" s="26"/>
      <c r="ANY129" s="26"/>
      <c r="ANZ129" s="26"/>
      <c r="AOA129" s="26"/>
      <c r="AOB129" s="26"/>
      <c r="AOC129" s="26"/>
      <c r="AOD129" s="26"/>
      <c r="AOE129" s="26"/>
      <c r="AOF129" s="26"/>
      <c r="AOG129" s="26"/>
      <c r="AOH129" s="26"/>
      <c r="AOI129" s="26"/>
      <c r="AOJ129" s="26"/>
      <c r="AOK129" s="26"/>
      <c r="AOL129" s="26"/>
      <c r="AOM129" s="26"/>
      <c r="AON129" s="26"/>
      <c r="AOO129" s="26"/>
      <c r="AOP129" s="26"/>
      <c r="AOQ129" s="26"/>
      <c r="AOR129" s="26"/>
      <c r="AOS129" s="26"/>
      <c r="AOT129" s="26"/>
      <c r="AOU129" s="26"/>
      <c r="AOV129" s="26"/>
      <c r="AOW129" s="26"/>
      <c r="AOX129" s="26"/>
      <c r="AOY129" s="26"/>
      <c r="AOZ129" s="26"/>
      <c r="APA129" s="26"/>
      <c r="APB129" s="26"/>
      <c r="APC129" s="26"/>
      <c r="APD129" s="26"/>
      <c r="APE129" s="26"/>
      <c r="APF129" s="26"/>
      <c r="APG129" s="26"/>
      <c r="APH129" s="26"/>
      <c r="API129" s="26"/>
      <c r="APJ129" s="26"/>
      <c r="APK129" s="26"/>
      <c r="APL129" s="26"/>
      <c r="APM129" s="26"/>
      <c r="APN129" s="26"/>
      <c r="APO129" s="26"/>
      <c r="APP129" s="26"/>
      <c r="APQ129" s="26"/>
      <c r="APR129" s="26"/>
      <c r="APS129" s="26"/>
      <c r="APT129" s="26"/>
      <c r="APU129" s="26"/>
      <c r="APV129" s="26"/>
      <c r="APW129" s="26"/>
      <c r="APX129" s="26"/>
      <c r="APY129" s="26"/>
      <c r="APZ129" s="26"/>
      <c r="AQA129" s="26"/>
      <c r="AQB129" s="26"/>
      <c r="AQC129" s="26"/>
      <c r="AQD129" s="26"/>
      <c r="AQE129" s="26"/>
      <c r="AQF129" s="26"/>
      <c r="AQG129" s="26"/>
      <c r="AQH129" s="26"/>
      <c r="AQI129" s="26"/>
      <c r="AQJ129" s="26"/>
      <c r="AQK129" s="26"/>
      <c r="AQL129" s="26"/>
      <c r="AQM129" s="26"/>
      <c r="AQN129" s="26"/>
      <c r="AQO129" s="26"/>
      <c r="AQP129" s="26"/>
      <c r="AQQ129" s="26"/>
      <c r="AQR129" s="26"/>
      <c r="AQS129" s="26"/>
      <c r="AQT129" s="26"/>
      <c r="AQU129" s="26"/>
      <c r="AQV129" s="26"/>
      <c r="AQW129" s="26"/>
      <c r="AQX129" s="26"/>
      <c r="AQY129" s="26"/>
      <c r="AQZ129" s="26"/>
      <c r="ARA129" s="26"/>
      <c r="ARB129" s="26"/>
      <c r="ARC129" s="26"/>
      <c r="ARD129" s="26"/>
      <c r="ARE129" s="26"/>
      <c r="ARF129" s="26"/>
      <c r="ARG129" s="26"/>
      <c r="ARH129" s="26"/>
      <c r="ARI129" s="26"/>
      <c r="ARJ129" s="26"/>
      <c r="ARK129" s="26"/>
      <c r="ARL129" s="26"/>
      <c r="ARM129" s="26"/>
      <c r="ARN129" s="26"/>
      <c r="ARO129" s="26"/>
      <c r="ARP129" s="26"/>
      <c r="ARQ129" s="26"/>
      <c r="ARR129" s="26"/>
      <c r="ARS129" s="26"/>
      <c r="ART129" s="26"/>
      <c r="ARU129" s="26"/>
      <c r="ARV129" s="26"/>
      <c r="ARW129" s="26"/>
      <c r="ARX129" s="26"/>
      <c r="ARY129" s="26"/>
      <c r="ARZ129" s="26"/>
      <c r="ASA129" s="26"/>
      <c r="ASB129" s="26"/>
      <c r="ASC129" s="26"/>
      <c r="ASD129" s="26"/>
      <c r="ASE129" s="26"/>
      <c r="ASF129" s="26"/>
      <c r="ASG129" s="26"/>
      <c r="ASH129" s="26"/>
      <c r="ASI129" s="26"/>
      <c r="ASJ129" s="26"/>
      <c r="ASK129" s="26"/>
      <c r="ASL129" s="26"/>
      <c r="ASM129" s="26"/>
      <c r="ASN129" s="26"/>
      <c r="ASO129" s="26"/>
      <c r="ASP129" s="26"/>
      <c r="ASQ129" s="26"/>
      <c r="ASR129" s="26"/>
      <c r="ASS129" s="26"/>
      <c r="AST129" s="26"/>
      <c r="ASU129" s="26"/>
      <c r="ASV129" s="26"/>
      <c r="ASW129" s="26"/>
      <c r="ASX129" s="26"/>
      <c r="ASY129" s="26"/>
      <c r="ASZ129" s="26"/>
      <c r="ATA129" s="26"/>
      <c r="ATB129" s="26"/>
      <c r="ATC129" s="26"/>
      <c r="ATD129" s="26"/>
      <c r="ATE129" s="26"/>
      <c r="ATF129" s="26"/>
      <c r="ATG129" s="26"/>
      <c r="ATH129" s="26"/>
      <c r="ATI129" s="26"/>
      <c r="ATJ129" s="26"/>
      <c r="ATK129" s="26"/>
      <c r="ATL129" s="26"/>
      <c r="ATM129" s="26"/>
      <c r="ATN129" s="26"/>
      <c r="ATO129" s="26"/>
      <c r="ATP129" s="26"/>
      <c r="ATQ129" s="26"/>
      <c r="ATR129" s="26"/>
      <c r="ATS129" s="26"/>
      <c r="ATT129" s="26"/>
      <c r="ATU129" s="26"/>
      <c r="ATV129" s="26"/>
      <c r="ATW129" s="26"/>
      <c r="ATX129" s="26"/>
      <c r="ATY129" s="26"/>
      <c r="ATZ129" s="26"/>
      <c r="AUA129" s="26"/>
      <c r="AUB129" s="26"/>
      <c r="AUC129" s="26"/>
      <c r="AUD129" s="26"/>
      <c r="AUE129" s="26"/>
      <c r="AUF129" s="26"/>
      <c r="AUG129" s="26"/>
      <c r="AUH129" s="26"/>
      <c r="AUI129" s="26"/>
      <c r="AUJ129" s="26"/>
      <c r="AUK129" s="26"/>
      <c r="AUL129" s="26"/>
      <c r="AUM129" s="26"/>
      <c r="AUN129" s="26"/>
      <c r="AUO129" s="26"/>
      <c r="AUP129" s="26"/>
      <c r="AUQ129" s="26"/>
      <c r="AUR129" s="26"/>
      <c r="AUS129" s="26"/>
      <c r="AUT129" s="26"/>
      <c r="AUU129" s="26"/>
      <c r="AUV129" s="26"/>
      <c r="AUW129" s="26"/>
      <c r="AUX129" s="26"/>
      <c r="AUY129" s="26"/>
      <c r="AUZ129" s="26"/>
      <c r="AVA129" s="26"/>
      <c r="AVB129" s="26"/>
      <c r="AVC129" s="26"/>
      <c r="AVD129" s="26"/>
      <c r="AVE129" s="26"/>
      <c r="AVF129" s="26"/>
      <c r="AVG129" s="26"/>
      <c r="AVH129" s="26"/>
      <c r="AVI129" s="26"/>
      <c r="AVJ129" s="26"/>
      <c r="AVK129" s="26"/>
      <c r="AVL129" s="26"/>
      <c r="AVM129" s="26"/>
      <c r="AVN129" s="26"/>
      <c r="AVO129" s="26"/>
      <c r="AVP129" s="26"/>
      <c r="AVQ129" s="26"/>
      <c r="AVR129" s="26"/>
      <c r="AVS129" s="26"/>
      <c r="AVT129" s="26"/>
      <c r="AVU129" s="26"/>
      <c r="AVV129" s="26"/>
      <c r="AVW129" s="26"/>
      <c r="AVX129" s="26"/>
      <c r="AVY129" s="26"/>
      <c r="AVZ129" s="26"/>
      <c r="AWA129" s="26"/>
      <c r="AWB129" s="26"/>
      <c r="AWC129" s="26"/>
      <c r="AWD129" s="26"/>
      <c r="AWE129" s="26"/>
      <c r="AWF129" s="26"/>
      <c r="AWG129" s="26"/>
      <c r="AWH129" s="26"/>
      <c r="AWI129" s="26"/>
      <c r="AWJ129" s="26"/>
      <c r="AWK129" s="26"/>
      <c r="AWL129" s="26"/>
      <c r="AWM129" s="26"/>
      <c r="AWN129" s="26"/>
      <c r="AWO129" s="26"/>
      <c r="AWP129" s="26"/>
      <c r="AWQ129" s="26"/>
      <c r="AWR129" s="26"/>
      <c r="AWS129" s="26"/>
      <c r="AWT129" s="26"/>
      <c r="AWU129" s="26"/>
      <c r="AWV129" s="26"/>
      <c r="AWW129" s="26"/>
      <c r="AWX129" s="26"/>
      <c r="AWY129" s="26"/>
      <c r="AWZ129" s="26"/>
      <c r="AXA129" s="26"/>
      <c r="AXB129" s="26"/>
      <c r="AXC129" s="26"/>
      <c r="AXD129" s="26"/>
      <c r="AXE129" s="26"/>
      <c r="AXF129" s="26"/>
      <c r="AXG129" s="26"/>
      <c r="AXH129" s="26"/>
      <c r="AXI129" s="26"/>
      <c r="AXJ129" s="26"/>
      <c r="AXK129" s="26"/>
      <c r="AXL129" s="26"/>
      <c r="AXM129" s="26"/>
      <c r="AXN129" s="26"/>
      <c r="AXO129" s="26"/>
      <c r="AXP129" s="26"/>
      <c r="AXQ129" s="26"/>
      <c r="AXR129" s="26"/>
      <c r="AXS129" s="26"/>
      <c r="AXT129" s="26"/>
      <c r="AXU129" s="26"/>
      <c r="AXV129" s="26"/>
      <c r="AXW129" s="26"/>
      <c r="AXX129" s="26"/>
      <c r="AXY129" s="26"/>
      <c r="AXZ129" s="26"/>
      <c r="AYA129" s="26"/>
      <c r="AYB129" s="26"/>
      <c r="AYC129" s="26"/>
      <c r="AYD129" s="26"/>
      <c r="AYE129" s="26"/>
      <c r="AYF129" s="26"/>
      <c r="AYG129" s="26"/>
      <c r="AYH129" s="26"/>
      <c r="AYI129" s="26"/>
      <c r="AYJ129" s="26"/>
      <c r="AYK129" s="26"/>
      <c r="AYL129" s="26"/>
      <c r="AYM129" s="26"/>
      <c r="AYN129" s="26"/>
      <c r="AYO129" s="26"/>
      <c r="AYP129" s="26"/>
      <c r="AYQ129" s="26"/>
      <c r="AYR129" s="26"/>
      <c r="AYS129" s="26"/>
      <c r="AYT129" s="26"/>
      <c r="AYU129" s="26"/>
      <c r="AYV129" s="26"/>
      <c r="AYW129" s="26"/>
      <c r="AYX129" s="26"/>
      <c r="AYY129" s="26"/>
      <c r="AYZ129" s="26"/>
      <c r="AZA129" s="26"/>
      <c r="AZB129" s="26"/>
      <c r="AZC129" s="26"/>
      <c r="AZD129" s="26"/>
      <c r="AZE129" s="26"/>
      <c r="AZF129" s="26"/>
      <c r="AZG129" s="26"/>
      <c r="AZH129" s="26"/>
      <c r="AZI129" s="26"/>
      <c r="AZJ129" s="26"/>
      <c r="AZK129" s="26"/>
      <c r="AZL129" s="26"/>
      <c r="AZM129" s="26"/>
      <c r="AZN129" s="26"/>
      <c r="AZO129" s="26"/>
      <c r="AZP129" s="26"/>
      <c r="AZQ129" s="26"/>
      <c r="AZR129" s="26"/>
      <c r="AZS129" s="26"/>
      <c r="AZT129" s="26"/>
      <c r="AZU129" s="26"/>
      <c r="AZV129" s="26"/>
      <c r="AZW129" s="26"/>
      <c r="AZX129" s="26"/>
      <c r="AZY129" s="26"/>
      <c r="AZZ129" s="26"/>
      <c r="BAA129" s="26"/>
      <c r="BAB129" s="26"/>
      <c r="BAC129" s="26"/>
      <c r="BAD129" s="26"/>
      <c r="BAE129" s="26"/>
      <c r="BAF129" s="26"/>
      <c r="BAG129" s="26"/>
      <c r="BAH129" s="26"/>
      <c r="BAI129" s="26"/>
      <c r="BAJ129" s="26"/>
      <c r="BAK129" s="26"/>
      <c r="BAL129" s="26"/>
      <c r="BAM129" s="26"/>
      <c r="BAN129" s="26"/>
      <c r="BAO129" s="26"/>
      <c r="BAP129" s="26"/>
      <c r="BAQ129" s="26"/>
      <c r="BAR129" s="26"/>
      <c r="BAS129" s="26"/>
      <c r="BAT129" s="26"/>
      <c r="BAU129" s="26"/>
      <c r="BAV129" s="26"/>
      <c r="BAW129" s="26"/>
      <c r="BAX129" s="26"/>
      <c r="BAY129" s="26"/>
      <c r="BAZ129" s="26"/>
      <c r="BBA129" s="26"/>
      <c r="BBB129" s="26"/>
      <c r="BBC129" s="26"/>
      <c r="BBD129" s="26"/>
      <c r="BBE129" s="26"/>
      <c r="BBF129" s="26"/>
      <c r="BBG129" s="26"/>
      <c r="BBH129" s="26"/>
      <c r="BBI129" s="26"/>
      <c r="BBJ129" s="26"/>
      <c r="BBK129" s="26"/>
      <c r="BBL129" s="26"/>
      <c r="BBM129" s="26"/>
      <c r="BBN129" s="26"/>
      <c r="BBO129" s="26"/>
      <c r="BBP129" s="26"/>
      <c r="BBQ129" s="26"/>
      <c r="BBR129" s="26"/>
      <c r="BBS129" s="26"/>
      <c r="BBT129" s="26"/>
      <c r="BBU129" s="26"/>
      <c r="BBV129" s="26"/>
      <c r="BBW129" s="26"/>
      <c r="BBX129" s="26"/>
      <c r="BBY129" s="26"/>
      <c r="BBZ129" s="26"/>
      <c r="BCA129" s="26"/>
      <c r="BCB129" s="26"/>
      <c r="BCC129" s="26"/>
      <c r="BCD129" s="26"/>
      <c r="BCE129" s="26"/>
      <c r="BCF129" s="26"/>
      <c r="BCG129" s="26"/>
      <c r="BCH129" s="26"/>
      <c r="BCI129" s="26"/>
      <c r="BCJ129" s="26"/>
      <c r="BCK129" s="26"/>
      <c r="BCL129" s="26"/>
      <c r="BCM129" s="26"/>
      <c r="BCN129" s="26"/>
      <c r="BCO129" s="26"/>
      <c r="BCP129" s="26"/>
      <c r="BCQ129" s="26"/>
      <c r="BCR129" s="26"/>
      <c r="BCS129" s="26"/>
      <c r="BCT129" s="26"/>
      <c r="BCU129" s="26"/>
      <c r="BCV129" s="26"/>
      <c r="BCW129" s="26"/>
      <c r="BCX129" s="26"/>
      <c r="BCY129" s="26"/>
      <c r="BCZ129" s="26"/>
      <c r="BDA129" s="26"/>
      <c r="BDB129" s="26"/>
      <c r="BDC129" s="26"/>
      <c r="BDD129" s="26"/>
      <c r="BDE129" s="26"/>
      <c r="BDF129" s="26"/>
      <c r="BDG129" s="26"/>
      <c r="BDH129" s="26"/>
      <c r="BDI129" s="26"/>
      <c r="BDJ129" s="26"/>
      <c r="BDK129" s="26"/>
      <c r="BDL129" s="26"/>
      <c r="BDM129" s="26"/>
      <c r="BDN129" s="26"/>
      <c r="BDO129" s="26"/>
      <c r="BDP129" s="26"/>
      <c r="BDQ129" s="26"/>
      <c r="BDR129" s="26"/>
      <c r="BDS129" s="26"/>
      <c r="BDT129" s="26"/>
      <c r="BDU129" s="26"/>
      <c r="BDV129" s="26"/>
      <c r="BDW129" s="26"/>
      <c r="BDX129" s="26"/>
      <c r="BDY129" s="26"/>
      <c r="BDZ129" s="26"/>
      <c r="BEA129" s="26"/>
      <c r="BEB129" s="26"/>
      <c r="BEC129" s="26"/>
      <c r="BED129" s="26"/>
      <c r="BEE129" s="26"/>
      <c r="BEF129" s="26"/>
      <c r="BEG129" s="26"/>
      <c r="BEH129" s="26"/>
      <c r="BEI129" s="26"/>
      <c r="BEJ129" s="26"/>
      <c r="BEK129" s="26"/>
      <c r="BEL129" s="26"/>
      <c r="BEM129" s="26"/>
      <c r="BEN129" s="26"/>
      <c r="BEO129" s="26"/>
      <c r="BEP129" s="26"/>
      <c r="BEQ129" s="26"/>
      <c r="BER129" s="26"/>
      <c r="BES129" s="26"/>
      <c r="BET129" s="26"/>
      <c r="BEU129" s="26"/>
      <c r="BEV129" s="26"/>
      <c r="BEW129" s="26"/>
      <c r="BEX129" s="26"/>
      <c r="BEY129" s="26"/>
      <c r="BEZ129" s="26"/>
      <c r="BFA129" s="26"/>
      <c r="BFB129" s="26"/>
      <c r="BFC129" s="26"/>
      <c r="BFD129" s="26"/>
      <c r="BFE129" s="26"/>
      <c r="BFF129" s="26"/>
      <c r="BFG129" s="26"/>
      <c r="BFH129" s="26"/>
      <c r="BFI129" s="26"/>
      <c r="BFJ129" s="26"/>
      <c r="BFK129" s="26"/>
      <c r="BFL129" s="26"/>
      <c r="BFM129" s="26"/>
      <c r="BFN129" s="26"/>
      <c r="BFO129" s="26"/>
      <c r="BFP129" s="26"/>
      <c r="BFQ129" s="26"/>
      <c r="BFR129" s="26"/>
      <c r="BFS129" s="26"/>
      <c r="BFT129" s="26"/>
      <c r="BFU129" s="26"/>
      <c r="BFV129" s="26"/>
      <c r="BFW129" s="26"/>
      <c r="BFX129" s="26"/>
      <c r="BFY129" s="26"/>
      <c r="BFZ129" s="26"/>
      <c r="BGA129" s="26"/>
      <c r="BGB129" s="26"/>
      <c r="BGC129" s="26"/>
      <c r="BGD129" s="26"/>
      <c r="BGE129" s="26"/>
      <c r="BGF129" s="26"/>
      <c r="BGG129" s="26"/>
      <c r="BGH129" s="26"/>
      <c r="BGI129" s="26"/>
      <c r="BGJ129" s="26"/>
      <c r="BGK129" s="26"/>
      <c r="BGL129" s="26"/>
      <c r="BGM129" s="26"/>
      <c r="BGN129" s="26"/>
      <c r="BGO129" s="26"/>
      <c r="BGP129" s="26"/>
      <c r="BGQ129" s="26"/>
      <c r="BGR129" s="26"/>
      <c r="BGS129" s="26"/>
      <c r="BGT129" s="26"/>
      <c r="BGU129" s="26"/>
      <c r="BGV129" s="26"/>
      <c r="BGW129" s="26"/>
      <c r="BGX129" s="26"/>
      <c r="BGY129" s="26"/>
      <c r="BGZ129" s="26"/>
      <c r="BHA129" s="26"/>
      <c r="BHB129" s="26"/>
      <c r="BHC129" s="26"/>
      <c r="BHD129" s="26"/>
      <c r="BHE129" s="26"/>
      <c r="BHF129" s="26"/>
      <c r="BHG129" s="26"/>
      <c r="BHH129" s="26"/>
      <c r="BHI129" s="26"/>
      <c r="BHJ129" s="26"/>
      <c r="BHK129" s="26"/>
      <c r="BHL129" s="26"/>
      <c r="BHM129" s="26"/>
      <c r="BHN129" s="26"/>
      <c r="BHO129" s="26"/>
      <c r="BHP129" s="26"/>
      <c r="BHQ129" s="26"/>
      <c r="BHR129" s="26"/>
      <c r="BHS129" s="26"/>
      <c r="BHT129" s="26"/>
      <c r="BHU129" s="26"/>
      <c r="BHV129" s="26"/>
      <c r="BHW129" s="26"/>
      <c r="BHX129" s="26"/>
      <c r="BHY129" s="26"/>
      <c r="BHZ129" s="26"/>
      <c r="BIA129" s="26"/>
      <c r="BIB129" s="26"/>
      <c r="BIC129" s="26"/>
      <c r="BID129" s="26"/>
      <c r="BIE129" s="26"/>
      <c r="BIF129" s="26"/>
      <c r="BIG129" s="26"/>
      <c r="BIH129" s="26"/>
      <c r="BII129" s="26"/>
      <c r="BIJ129" s="26"/>
      <c r="BIK129" s="26"/>
      <c r="BIL129" s="26"/>
      <c r="BIM129" s="26"/>
      <c r="BIN129" s="26"/>
      <c r="BIO129" s="26"/>
      <c r="BIP129" s="26"/>
      <c r="BIQ129" s="26"/>
      <c r="BIR129" s="26"/>
      <c r="BIS129" s="26"/>
      <c r="BIT129" s="26"/>
      <c r="BIU129" s="26"/>
      <c r="BIV129" s="26"/>
      <c r="BIW129" s="26"/>
      <c r="BIX129" s="26"/>
      <c r="BIY129" s="26"/>
      <c r="BIZ129" s="26"/>
      <c r="BJA129" s="26"/>
      <c r="BJB129" s="26"/>
      <c r="BJC129" s="26"/>
      <c r="BJD129" s="26"/>
      <c r="BJE129" s="26"/>
      <c r="BJF129" s="26"/>
      <c r="BJG129" s="26"/>
      <c r="BJH129" s="26"/>
      <c r="BJI129" s="26"/>
      <c r="BJJ129" s="26"/>
      <c r="BJK129" s="26"/>
      <c r="BJL129" s="26"/>
      <c r="BJM129" s="26"/>
      <c r="BJN129" s="26"/>
      <c r="BJO129" s="26"/>
      <c r="BJP129" s="26"/>
      <c r="BJQ129" s="26"/>
      <c r="BJR129" s="26"/>
      <c r="BJS129" s="26"/>
      <c r="BJT129" s="26"/>
      <c r="BJU129" s="26"/>
      <c r="BJV129" s="26"/>
      <c r="BJW129" s="26"/>
      <c r="BJX129" s="26"/>
      <c r="BJY129" s="26"/>
      <c r="BJZ129" s="26"/>
      <c r="BKA129" s="26"/>
      <c r="BKB129" s="26"/>
      <c r="BKC129" s="26"/>
      <c r="BKD129" s="26"/>
      <c r="BKE129" s="26"/>
      <c r="BKF129" s="26"/>
      <c r="BKG129" s="26"/>
      <c r="BKH129" s="26"/>
      <c r="BKI129" s="26"/>
      <c r="BKJ129" s="26"/>
      <c r="BKK129" s="26"/>
      <c r="BKL129" s="26"/>
      <c r="BKM129" s="26"/>
      <c r="BKN129" s="26"/>
      <c r="BKO129" s="26"/>
      <c r="BKP129" s="26"/>
      <c r="BKQ129" s="26"/>
      <c r="BKR129" s="26"/>
      <c r="BKS129" s="26"/>
      <c r="BKT129" s="26"/>
      <c r="BKU129" s="26"/>
      <c r="BKV129" s="26"/>
      <c r="BKW129" s="26"/>
      <c r="BKX129" s="26"/>
      <c r="BKY129" s="26"/>
      <c r="BKZ129" s="26"/>
      <c r="BLA129" s="26"/>
      <c r="BLB129" s="26"/>
      <c r="BLC129" s="26"/>
      <c r="BLD129" s="26"/>
      <c r="BLE129" s="26"/>
      <c r="BLF129" s="26"/>
      <c r="BLG129" s="26"/>
      <c r="BLH129" s="26"/>
      <c r="BLI129" s="26"/>
      <c r="BLJ129" s="26"/>
      <c r="BLK129" s="26"/>
      <c r="BLL129" s="26"/>
      <c r="BLM129" s="26"/>
      <c r="BLN129" s="26"/>
      <c r="BLO129" s="26"/>
      <c r="BLP129" s="26"/>
      <c r="BLQ129" s="26"/>
      <c r="BLR129" s="26"/>
      <c r="BLS129" s="26"/>
      <c r="BLT129" s="26"/>
      <c r="BLU129" s="26"/>
      <c r="BLV129" s="26"/>
      <c r="BLW129" s="26"/>
      <c r="BLX129" s="26"/>
      <c r="BLY129" s="26"/>
      <c r="BLZ129" s="26"/>
      <c r="BMA129" s="26"/>
      <c r="BMB129" s="26"/>
      <c r="BMC129" s="26"/>
      <c r="BMD129" s="26"/>
      <c r="BME129" s="26"/>
      <c r="BMF129" s="26"/>
      <c r="BMG129" s="26"/>
      <c r="BMH129" s="26"/>
      <c r="BMI129" s="26"/>
      <c r="BMJ129" s="26"/>
      <c r="BMK129" s="26"/>
      <c r="BML129" s="26"/>
      <c r="BMM129" s="26"/>
      <c r="BMN129" s="26"/>
      <c r="BMO129" s="26"/>
      <c r="BMP129" s="26"/>
      <c r="BMQ129" s="26"/>
      <c r="BMR129" s="26"/>
      <c r="BMS129" s="26"/>
      <c r="BMT129" s="26"/>
      <c r="BMU129" s="26"/>
      <c r="BMV129" s="26"/>
      <c r="BMW129" s="26"/>
      <c r="BMX129" s="26"/>
      <c r="BMY129" s="26"/>
      <c r="BMZ129" s="26"/>
      <c r="BNA129" s="26"/>
      <c r="BNB129" s="26"/>
      <c r="BNC129" s="26"/>
      <c r="BND129" s="26"/>
      <c r="BNE129" s="26"/>
      <c r="BNF129" s="26"/>
      <c r="BNG129" s="26"/>
      <c r="BNH129" s="26"/>
      <c r="BNI129" s="26"/>
      <c r="BNJ129" s="26"/>
      <c r="BNK129" s="26"/>
      <c r="BNL129" s="26"/>
      <c r="BNM129" s="26"/>
      <c r="BNN129" s="26"/>
      <c r="BNO129" s="26"/>
      <c r="BNP129" s="26"/>
      <c r="BNQ129" s="26"/>
      <c r="BNR129" s="26"/>
      <c r="BNS129" s="26"/>
      <c r="BNT129" s="26"/>
      <c r="BNU129" s="26"/>
      <c r="BNV129" s="26"/>
      <c r="BNW129" s="26"/>
      <c r="BNX129" s="26"/>
      <c r="BNY129" s="26"/>
      <c r="BNZ129" s="26"/>
      <c r="BOA129" s="26"/>
      <c r="BOB129" s="26"/>
      <c r="BOC129" s="26"/>
      <c r="BOD129" s="26"/>
      <c r="BOE129" s="26"/>
      <c r="BOF129" s="26"/>
      <c r="BOG129" s="26"/>
      <c r="BOH129" s="26"/>
      <c r="BOI129" s="26"/>
      <c r="BOJ129" s="26"/>
      <c r="BOK129" s="26"/>
      <c r="BOL129" s="26"/>
      <c r="BOM129" s="26"/>
      <c r="BON129" s="26"/>
      <c r="BOO129" s="26"/>
      <c r="BOP129" s="26"/>
      <c r="BOQ129" s="26"/>
      <c r="BOR129" s="26"/>
      <c r="BOS129" s="26"/>
      <c r="BOT129" s="26"/>
      <c r="BOU129" s="26"/>
      <c r="BOV129" s="26"/>
      <c r="BOW129" s="26"/>
      <c r="BOX129" s="26"/>
      <c r="BOY129" s="26"/>
      <c r="BOZ129" s="26"/>
      <c r="BPA129" s="26"/>
      <c r="BPB129" s="26"/>
      <c r="BPC129" s="26"/>
      <c r="BPD129" s="26"/>
      <c r="BPE129" s="26"/>
      <c r="BPF129" s="26"/>
      <c r="BPG129" s="26"/>
      <c r="BPH129" s="26"/>
      <c r="BPI129" s="26"/>
      <c r="BPJ129" s="26"/>
      <c r="BPK129" s="26"/>
      <c r="BPL129" s="26"/>
      <c r="BPM129" s="26"/>
      <c r="BPN129" s="26"/>
      <c r="BPO129" s="26"/>
      <c r="BPP129" s="26"/>
      <c r="BPQ129" s="26"/>
      <c r="BPR129" s="26"/>
      <c r="BPS129" s="26"/>
      <c r="BPT129" s="26"/>
      <c r="BPU129" s="26"/>
      <c r="BPV129" s="26"/>
      <c r="BPW129" s="26"/>
      <c r="BPX129" s="26"/>
      <c r="BPY129" s="26"/>
      <c r="BPZ129" s="26"/>
      <c r="BQA129" s="26"/>
      <c r="BQB129" s="26"/>
      <c r="BQC129" s="26"/>
      <c r="BQD129" s="26"/>
      <c r="BQE129" s="26"/>
      <c r="BQF129" s="26"/>
      <c r="BQG129" s="26"/>
      <c r="BQH129" s="26"/>
      <c r="BQI129" s="26"/>
      <c r="BQJ129" s="26"/>
      <c r="BQK129" s="26"/>
      <c r="BQL129" s="26"/>
      <c r="BQM129" s="26"/>
      <c r="BQN129" s="26"/>
      <c r="BQO129" s="26"/>
      <c r="BQP129" s="26"/>
      <c r="BQQ129" s="26"/>
      <c r="BQR129" s="26"/>
      <c r="BQS129" s="26"/>
      <c r="BQT129" s="26"/>
      <c r="BQU129" s="26"/>
      <c r="BQV129" s="26"/>
      <c r="BQW129" s="26"/>
      <c r="BQX129" s="26"/>
      <c r="BQY129" s="26"/>
      <c r="BQZ129" s="26"/>
      <c r="BRA129" s="26"/>
      <c r="BRB129" s="26"/>
      <c r="BRC129" s="26"/>
      <c r="BRD129" s="26"/>
      <c r="BRE129" s="26"/>
      <c r="BRF129" s="26"/>
      <c r="BRG129" s="26"/>
      <c r="BRH129" s="26"/>
      <c r="BRI129" s="26"/>
      <c r="BRJ129" s="26"/>
      <c r="BRK129" s="26"/>
      <c r="BRL129" s="26"/>
      <c r="BRM129" s="26"/>
      <c r="BRN129" s="26"/>
      <c r="BRO129" s="26"/>
      <c r="BRP129" s="26"/>
      <c r="BRQ129" s="26"/>
      <c r="BRR129" s="26"/>
      <c r="BRS129" s="26"/>
      <c r="BRT129" s="26"/>
      <c r="BRU129" s="26"/>
      <c r="BRV129" s="26"/>
      <c r="BRW129" s="26"/>
      <c r="BRX129" s="26"/>
      <c r="BRY129" s="26"/>
      <c r="BRZ129" s="26"/>
      <c r="BSA129" s="26"/>
      <c r="BSB129" s="26"/>
      <c r="BSC129" s="26"/>
      <c r="BSD129" s="26"/>
      <c r="BSE129" s="26"/>
      <c r="BSF129" s="26"/>
      <c r="BSG129" s="26"/>
      <c r="BSH129" s="26"/>
      <c r="BSI129" s="26"/>
      <c r="BSJ129" s="26"/>
      <c r="BSK129" s="26"/>
      <c r="BSL129" s="26"/>
      <c r="BSM129" s="26"/>
      <c r="BSN129" s="26"/>
      <c r="BSO129" s="26"/>
      <c r="BSP129" s="26"/>
      <c r="BSQ129" s="26"/>
      <c r="BSR129" s="26"/>
      <c r="BSS129" s="26"/>
      <c r="BST129" s="26"/>
      <c r="BSU129" s="26"/>
      <c r="BSV129" s="26"/>
      <c r="BSW129" s="26"/>
      <c r="BSX129" s="26"/>
      <c r="BSY129" s="26"/>
      <c r="BSZ129" s="26"/>
      <c r="BTA129" s="26"/>
      <c r="BTB129" s="26"/>
      <c r="BTC129" s="26"/>
      <c r="BTD129" s="26"/>
      <c r="BTE129" s="26"/>
      <c r="BTF129" s="26"/>
      <c r="BTG129" s="26"/>
      <c r="BTH129" s="26"/>
      <c r="BTI129" s="26"/>
      <c r="BTJ129" s="26"/>
      <c r="BTK129" s="26"/>
      <c r="BTL129" s="26"/>
      <c r="BTM129" s="26"/>
      <c r="BTN129" s="26"/>
      <c r="BTO129" s="26"/>
      <c r="BTP129" s="26"/>
      <c r="BTQ129" s="26"/>
      <c r="BTR129" s="26"/>
      <c r="BTS129" s="26"/>
      <c r="BTT129" s="26"/>
      <c r="BTU129" s="26"/>
      <c r="BTV129" s="26"/>
      <c r="BTW129" s="26"/>
      <c r="BTX129" s="26"/>
      <c r="BTY129" s="26"/>
      <c r="BTZ129" s="26"/>
      <c r="BUA129" s="26"/>
    </row>
    <row r="130" spans="1:1899" s="23" customFormat="1" ht="42.75" customHeight="1" x14ac:dyDescent="0.25">
      <c r="A130" s="34" t="s">
        <v>82</v>
      </c>
      <c r="B130" s="48" t="s">
        <v>23</v>
      </c>
      <c r="C130" s="48" t="s">
        <v>24</v>
      </c>
      <c r="D130" s="48" t="s">
        <v>256</v>
      </c>
      <c r="E130" s="48" t="s">
        <v>18</v>
      </c>
      <c r="F130" s="55" t="s">
        <v>19</v>
      </c>
      <c r="G130" s="15">
        <v>0</v>
      </c>
      <c r="H130" s="37">
        <v>44743</v>
      </c>
      <c r="I130" s="15">
        <v>0.3</v>
      </c>
      <c r="J130" s="15">
        <v>0</v>
      </c>
      <c r="K130" s="15">
        <v>0</v>
      </c>
      <c r="L130" s="15">
        <v>12334.43</v>
      </c>
      <c r="M130" s="15">
        <v>0</v>
      </c>
      <c r="N130" s="30"/>
      <c r="O130" s="31"/>
      <c r="P130" s="31"/>
      <c r="Q130" s="111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6"/>
      <c r="CZ130" s="26"/>
      <c r="DA130" s="26"/>
      <c r="DB130" s="26"/>
      <c r="DC130" s="26"/>
      <c r="DD130" s="26"/>
      <c r="DE130" s="26"/>
      <c r="DF130" s="26"/>
      <c r="DG130" s="26"/>
      <c r="DH130" s="26"/>
      <c r="DI130" s="26"/>
      <c r="DJ130" s="26"/>
      <c r="DK130" s="26"/>
      <c r="DL130" s="26"/>
      <c r="DM130" s="26"/>
      <c r="DN130" s="26"/>
      <c r="DO130" s="26"/>
      <c r="DP130" s="26"/>
      <c r="DQ130" s="26"/>
      <c r="DR130" s="26"/>
      <c r="DS130" s="26"/>
      <c r="DT130" s="26"/>
      <c r="DU130" s="26"/>
      <c r="DV130" s="26"/>
      <c r="DW130" s="26"/>
      <c r="DX130" s="26"/>
      <c r="DY130" s="26"/>
      <c r="DZ130" s="26"/>
      <c r="EA130" s="26"/>
      <c r="EB130" s="26"/>
      <c r="EC130" s="26"/>
      <c r="ED130" s="26"/>
      <c r="EE130" s="26"/>
      <c r="EF130" s="26"/>
      <c r="EG130" s="26"/>
      <c r="EH130" s="26"/>
      <c r="EI130" s="26"/>
      <c r="EJ130" s="26"/>
      <c r="EK130" s="26"/>
      <c r="EL130" s="26"/>
      <c r="EM130" s="26"/>
      <c r="EN130" s="26"/>
      <c r="EO130" s="26"/>
      <c r="EP130" s="26"/>
      <c r="EQ130" s="26"/>
      <c r="ER130" s="26"/>
      <c r="ES130" s="26"/>
      <c r="ET130" s="26"/>
      <c r="EU130" s="26"/>
      <c r="EV130" s="26"/>
      <c r="EW130" s="26"/>
      <c r="EX130" s="26"/>
      <c r="EY130" s="26"/>
      <c r="EZ130" s="26"/>
      <c r="FA130" s="26"/>
      <c r="FB130" s="26"/>
      <c r="FC130" s="26"/>
      <c r="FD130" s="26"/>
      <c r="FE130" s="26"/>
      <c r="FF130" s="26"/>
      <c r="FG130" s="26"/>
      <c r="FH130" s="26"/>
      <c r="FI130" s="26"/>
      <c r="FJ130" s="26"/>
      <c r="FK130" s="26"/>
      <c r="FL130" s="26"/>
      <c r="FM130" s="26"/>
      <c r="FN130" s="26"/>
      <c r="FO130" s="26"/>
      <c r="FP130" s="26"/>
      <c r="FQ130" s="26"/>
      <c r="FR130" s="26"/>
      <c r="FS130" s="26"/>
      <c r="FT130" s="26"/>
      <c r="FU130" s="26"/>
      <c r="FV130" s="26"/>
      <c r="FW130" s="26"/>
      <c r="FX130" s="26"/>
      <c r="FY130" s="26"/>
      <c r="FZ130" s="26"/>
      <c r="GA130" s="26"/>
      <c r="GB130" s="26"/>
      <c r="GC130" s="26"/>
      <c r="GD130" s="26"/>
      <c r="GE130" s="26"/>
      <c r="GF130" s="26"/>
      <c r="GG130" s="26"/>
      <c r="GH130" s="26"/>
      <c r="GI130" s="26"/>
      <c r="GJ130" s="26"/>
      <c r="GK130" s="26"/>
      <c r="GL130" s="26"/>
      <c r="GM130" s="26"/>
      <c r="GN130" s="26"/>
      <c r="GO130" s="26"/>
      <c r="GP130" s="26"/>
      <c r="GQ130" s="26"/>
      <c r="GR130" s="26"/>
      <c r="GS130" s="26"/>
      <c r="GT130" s="26"/>
      <c r="GU130" s="26"/>
      <c r="GV130" s="26"/>
      <c r="GW130" s="26"/>
      <c r="GX130" s="26"/>
      <c r="GY130" s="26"/>
      <c r="GZ130" s="26"/>
      <c r="HA130" s="26"/>
      <c r="HB130" s="26"/>
      <c r="HC130" s="26"/>
      <c r="HD130" s="26"/>
      <c r="HE130" s="26"/>
      <c r="HF130" s="26"/>
      <c r="HG130" s="26"/>
      <c r="HH130" s="26"/>
      <c r="HI130" s="26"/>
      <c r="HJ130" s="26"/>
      <c r="HK130" s="26"/>
      <c r="HL130" s="26"/>
      <c r="HM130" s="26"/>
      <c r="HN130" s="26"/>
      <c r="HO130" s="26"/>
      <c r="HP130" s="26"/>
      <c r="HQ130" s="26"/>
      <c r="HR130" s="26"/>
      <c r="HS130" s="26"/>
      <c r="HT130" s="26"/>
      <c r="HU130" s="26"/>
      <c r="HV130" s="26"/>
      <c r="HW130" s="26"/>
      <c r="HX130" s="26"/>
      <c r="HY130" s="26"/>
      <c r="HZ130" s="26"/>
      <c r="IA130" s="26"/>
      <c r="IB130" s="26"/>
      <c r="IC130" s="26"/>
      <c r="ID130" s="26"/>
      <c r="IE130" s="26"/>
      <c r="IF130" s="26"/>
      <c r="IG130" s="26"/>
      <c r="IH130" s="26"/>
      <c r="II130" s="26"/>
      <c r="IJ130" s="26"/>
      <c r="IK130" s="26"/>
      <c r="IL130" s="26"/>
      <c r="IM130" s="26"/>
      <c r="IN130" s="26"/>
      <c r="IO130" s="26"/>
      <c r="IP130" s="26"/>
      <c r="IQ130" s="26"/>
      <c r="IR130" s="26"/>
      <c r="IS130" s="26"/>
      <c r="IT130" s="26"/>
      <c r="IU130" s="26"/>
      <c r="IV130" s="26"/>
      <c r="IW130" s="26"/>
      <c r="IX130" s="26"/>
      <c r="IY130" s="26"/>
      <c r="IZ130" s="26"/>
      <c r="JA130" s="26"/>
      <c r="JB130" s="26"/>
      <c r="JC130" s="26"/>
      <c r="JD130" s="26"/>
      <c r="JE130" s="26"/>
      <c r="JF130" s="26"/>
      <c r="JG130" s="26"/>
      <c r="JH130" s="26"/>
      <c r="JI130" s="26"/>
      <c r="JJ130" s="26"/>
      <c r="JK130" s="26"/>
      <c r="JL130" s="26"/>
      <c r="JM130" s="26"/>
      <c r="JN130" s="26"/>
      <c r="JO130" s="26"/>
      <c r="JP130" s="26"/>
      <c r="JQ130" s="26"/>
      <c r="JR130" s="26"/>
      <c r="JS130" s="26"/>
      <c r="JT130" s="26"/>
      <c r="JU130" s="26"/>
      <c r="JV130" s="26"/>
      <c r="JW130" s="26"/>
      <c r="JX130" s="26"/>
      <c r="JY130" s="26"/>
      <c r="JZ130" s="26"/>
      <c r="KA130" s="26"/>
      <c r="KB130" s="26"/>
      <c r="KC130" s="26"/>
      <c r="KD130" s="26"/>
      <c r="KE130" s="26"/>
      <c r="KF130" s="26"/>
      <c r="KG130" s="26"/>
      <c r="KH130" s="26"/>
      <c r="KI130" s="26"/>
      <c r="KJ130" s="26"/>
      <c r="KK130" s="26"/>
      <c r="KL130" s="26"/>
      <c r="KM130" s="26"/>
      <c r="KN130" s="26"/>
      <c r="KO130" s="26"/>
      <c r="KP130" s="26"/>
      <c r="KQ130" s="26"/>
      <c r="KR130" s="26"/>
      <c r="KS130" s="26"/>
      <c r="KT130" s="26"/>
      <c r="KU130" s="26"/>
      <c r="KV130" s="26"/>
      <c r="KW130" s="26"/>
      <c r="KX130" s="26"/>
      <c r="KY130" s="26"/>
      <c r="KZ130" s="26"/>
      <c r="LA130" s="26"/>
      <c r="LB130" s="26"/>
      <c r="LC130" s="26"/>
      <c r="LD130" s="26"/>
      <c r="LE130" s="26"/>
      <c r="LF130" s="26"/>
      <c r="LG130" s="26"/>
      <c r="LH130" s="26"/>
      <c r="LI130" s="26"/>
      <c r="LJ130" s="26"/>
      <c r="LK130" s="26"/>
      <c r="LL130" s="26"/>
      <c r="LM130" s="26"/>
      <c r="LN130" s="26"/>
      <c r="LO130" s="26"/>
      <c r="LP130" s="26"/>
      <c r="LQ130" s="26"/>
      <c r="LR130" s="26"/>
      <c r="LS130" s="26"/>
      <c r="LT130" s="26"/>
      <c r="LU130" s="26"/>
      <c r="LV130" s="26"/>
      <c r="LW130" s="26"/>
      <c r="LX130" s="26"/>
      <c r="LY130" s="26"/>
      <c r="LZ130" s="26"/>
      <c r="MA130" s="26"/>
      <c r="MB130" s="26"/>
      <c r="MC130" s="26"/>
      <c r="MD130" s="26"/>
      <c r="ME130" s="26"/>
      <c r="MF130" s="26"/>
      <c r="MG130" s="26"/>
      <c r="MH130" s="26"/>
      <c r="MI130" s="26"/>
      <c r="MJ130" s="26"/>
      <c r="MK130" s="26"/>
      <c r="ML130" s="26"/>
      <c r="MM130" s="26"/>
      <c r="MN130" s="26"/>
      <c r="MO130" s="26"/>
      <c r="MP130" s="26"/>
      <c r="MQ130" s="26"/>
      <c r="MR130" s="26"/>
      <c r="MS130" s="26"/>
      <c r="MT130" s="26"/>
      <c r="MU130" s="26"/>
      <c r="MV130" s="26"/>
      <c r="MW130" s="26"/>
      <c r="MX130" s="26"/>
      <c r="MY130" s="26"/>
      <c r="MZ130" s="26"/>
      <c r="NA130" s="26"/>
      <c r="NB130" s="26"/>
      <c r="NC130" s="26"/>
      <c r="ND130" s="26"/>
      <c r="NE130" s="26"/>
      <c r="NF130" s="26"/>
      <c r="NG130" s="26"/>
      <c r="NH130" s="26"/>
      <c r="NI130" s="26"/>
      <c r="NJ130" s="26"/>
      <c r="NK130" s="26"/>
      <c r="NL130" s="26"/>
      <c r="NM130" s="26"/>
      <c r="NN130" s="26"/>
      <c r="NO130" s="26"/>
      <c r="NP130" s="26"/>
      <c r="NQ130" s="26"/>
      <c r="NR130" s="26"/>
      <c r="NS130" s="26"/>
      <c r="NT130" s="26"/>
      <c r="NU130" s="26"/>
      <c r="NV130" s="26"/>
      <c r="NW130" s="26"/>
      <c r="NX130" s="26"/>
      <c r="NY130" s="26"/>
      <c r="NZ130" s="26"/>
      <c r="OA130" s="26"/>
      <c r="OB130" s="26"/>
      <c r="OC130" s="26"/>
      <c r="OD130" s="26"/>
      <c r="OE130" s="26"/>
      <c r="OF130" s="26"/>
      <c r="OG130" s="26"/>
      <c r="OH130" s="26"/>
      <c r="OI130" s="26"/>
      <c r="OJ130" s="26"/>
      <c r="OK130" s="26"/>
      <c r="OL130" s="26"/>
      <c r="OM130" s="26"/>
      <c r="ON130" s="26"/>
      <c r="OO130" s="26"/>
      <c r="OP130" s="26"/>
      <c r="OQ130" s="26"/>
      <c r="OR130" s="26"/>
      <c r="OS130" s="26"/>
      <c r="OT130" s="26"/>
      <c r="OU130" s="26"/>
      <c r="OV130" s="26"/>
      <c r="OW130" s="26"/>
      <c r="OX130" s="26"/>
      <c r="OY130" s="26"/>
      <c r="OZ130" s="26"/>
      <c r="PA130" s="26"/>
      <c r="PB130" s="26"/>
      <c r="PC130" s="26"/>
      <c r="PD130" s="26"/>
      <c r="PE130" s="26"/>
      <c r="PF130" s="26"/>
      <c r="PG130" s="26"/>
      <c r="PH130" s="26"/>
      <c r="PI130" s="26"/>
      <c r="PJ130" s="26"/>
      <c r="PK130" s="26"/>
      <c r="PL130" s="26"/>
      <c r="PM130" s="26"/>
      <c r="PN130" s="26"/>
      <c r="PO130" s="26"/>
      <c r="PP130" s="26"/>
      <c r="PQ130" s="26"/>
      <c r="PR130" s="26"/>
      <c r="PS130" s="26"/>
      <c r="PT130" s="26"/>
      <c r="PU130" s="26"/>
      <c r="PV130" s="26"/>
      <c r="PW130" s="26"/>
      <c r="PX130" s="26"/>
      <c r="PY130" s="26"/>
      <c r="PZ130" s="26"/>
      <c r="QA130" s="26"/>
      <c r="QB130" s="26"/>
      <c r="QC130" s="26"/>
      <c r="QD130" s="26"/>
      <c r="QE130" s="26"/>
      <c r="QF130" s="26"/>
      <c r="QG130" s="26"/>
      <c r="QH130" s="26"/>
      <c r="QI130" s="26"/>
      <c r="QJ130" s="26"/>
      <c r="QK130" s="26"/>
      <c r="QL130" s="26"/>
      <c r="QM130" s="26"/>
      <c r="QN130" s="26"/>
      <c r="QO130" s="26"/>
      <c r="QP130" s="26"/>
      <c r="QQ130" s="26"/>
      <c r="QR130" s="26"/>
      <c r="QS130" s="26"/>
      <c r="QT130" s="26"/>
      <c r="QU130" s="26"/>
      <c r="QV130" s="26"/>
      <c r="QW130" s="26"/>
      <c r="QX130" s="26"/>
      <c r="QY130" s="26"/>
      <c r="QZ130" s="26"/>
      <c r="RA130" s="26"/>
      <c r="RB130" s="26"/>
      <c r="RC130" s="26"/>
      <c r="RD130" s="26"/>
      <c r="RE130" s="26"/>
      <c r="RF130" s="26"/>
      <c r="RG130" s="26"/>
      <c r="RH130" s="26"/>
      <c r="RI130" s="26"/>
      <c r="RJ130" s="26"/>
      <c r="RK130" s="26"/>
      <c r="RL130" s="26"/>
      <c r="RM130" s="26"/>
      <c r="RN130" s="26"/>
      <c r="RO130" s="26"/>
      <c r="RP130" s="26"/>
      <c r="RQ130" s="26"/>
      <c r="RR130" s="26"/>
      <c r="RS130" s="26"/>
      <c r="RT130" s="26"/>
      <c r="RU130" s="26"/>
      <c r="RV130" s="26"/>
      <c r="RW130" s="26"/>
      <c r="RX130" s="26"/>
      <c r="RY130" s="26"/>
      <c r="RZ130" s="26"/>
      <c r="SA130" s="26"/>
      <c r="SB130" s="26"/>
      <c r="SC130" s="26"/>
      <c r="SD130" s="26"/>
      <c r="SE130" s="26"/>
      <c r="SF130" s="26"/>
      <c r="SG130" s="26"/>
      <c r="SH130" s="26"/>
      <c r="SI130" s="26"/>
      <c r="SJ130" s="26"/>
      <c r="SK130" s="26"/>
      <c r="SL130" s="26"/>
      <c r="SM130" s="26"/>
      <c r="SN130" s="26"/>
      <c r="SO130" s="26"/>
      <c r="SP130" s="26"/>
      <c r="SQ130" s="26"/>
      <c r="SR130" s="26"/>
      <c r="SS130" s="26"/>
      <c r="ST130" s="26"/>
      <c r="SU130" s="26"/>
      <c r="SV130" s="26"/>
      <c r="SW130" s="26"/>
      <c r="SX130" s="26"/>
      <c r="SY130" s="26"/>
      <c r="SZ130" s="26"/>
      <c r="TA130" s="26"/>
      <c r="TB130" s="26"/>
      <c r="TC130" s="26"/>
      <c r="TD130" s="26"/>
      <c r="TE130" s="26"/>
      <c r="TF130" s="26"/>
      <c r="TG130" s="26"/>
      <c r="TH130" s="26"/>
      <c r="TI130" s="26"/>
      <c r="TJ130" s="26"/>
      <c r="TK130" s="26"/>
      <c r="TL130" s="26"/>
      <c r="TM130" s="26"/>
      <c r="TN130" s="26"/>
      <c r="TO130" s="26"/>
      <c r="TP130" s="26"/>
      <c r="TQ130" s="26"/>
      <c r="TR130" s="26"/>
      <c r="TS130" s="26"/>
      <c r="TT130" s="26"/>
      <c r="TU130" s="26"/>
      <c r="TV130" s="26"/>
      <c r="TW130" s="26"/>
      <c r="TX130" s="26"/>
      <c r="TY130" s="26"/>
      <c r="TZ130" s="26"/>
      <c r="UA130" s="26"/>
      <c r="UB130" s="26"/>
      <c r="UC130" s="26"/>
      <c r="UD130" s="26"/>
      <c r="UE130" s="26"/>
      <c r="UF130" s="26"/>
      <c r="UG130" s="26"/>
      <c r="UH130" s="26"/>
      <c r="UI130" s="26"/>
      <c r="UJ130" s="26"/>
      <c r="UK130" s="26"/>
      <c r="UL130" s="26"/>
      <c r="UM130" s="26"/>
      <c r="UN130" s="26"/>
      <c r="UO130" s="26"/>
      <c r="UP130" s="26"/>
      <c r="UQ130" s="26"/>
      <c r="UR130" s="26"/>
      <c r="US130" s="26"/>
      <c r="UT130" s="26"/>
      <c r="UU130" s="26"/>
      <c r="UV130" s="26"/>
      <c r="UW130" s="26"/>
      <c r="UX130" s="26"/>
      <c r="UY130" s="26"/>
      <c r="UZ130" s="26"/>
      <c r="VA130" s="26"/>
      <c r="VB130" s="26"/>
      <c r="VC130" s="26"/>
      <c r="VD130" s="26"/>
      <c r="VE130" s="26"/>
      <c r="VF130" s="26"/>
      <c r="VG130" s="26"/>
      <c r="VH130" s="26"/>
      <c r="VI130" s="26"/>
      <c r="VJ130" s="26"/>
      <c r="VK130" s="26"/>
      <c r="VL130" s="26"/>
      <c r="VM130" s="26"/>
      <c r="VN130" s="26"/>
      <c r="VO130" s="26"/>
      <c r="VP130" s="26"/>
      <c r="VQ130" s="26"/>
      <c r="VR130" s="26"/>
      <c r="VS130" s="26"/>
      <c r="VT130" s="26"/>
      <c r="VU130" s="26"/>
      <c r="VV130" s="26"/>
      <c r="VW130" s="26"/>
      <c r="VX130" s="26"/>
      <c r="VY130" s="26"/>
      <c r="VZ130" s="26"/>
      <c r="WA130" s="26"/>
      <c r="WB130" s="26"/>
      <c r="WC130" s="26"/>
      <c r="WD130" s="26"/>
      <c r="WE130" s="26"/>
      <c r="WF130" s="26"/>
      <c r="WG130" s="26"/>
      <c r="WH130" s="26"/>
      <c r="WI130" s="26"/>
      <c r="WJ130" s="26"/>
      <c r="WK130" s="26"/>
      <c r="WL130" s="26"/>
      <c r="WM130" s="26"/>
      <c r="WN130" s="26"/>
      <c r="WO130" s="26"/>
      <c r="WP130" s="26"/>
      <c r="WQ130" s="26"/>
      <c r="WR130" s="26"/>
      <c r="WS130" s="26"/>
      <c r="WT130" s="26"/>
      <c r="WU130" s="26"/>
      <c r="WV130" s="26"/>
      <c r="WW130" s="26"/>
      <c r="WX130" s="26"/>
      <c r="WY130" s="26"/>
      <c r="WZ130" s="26"/>
      <c r="XA130" s="26"/>
      <c r="XB130" s="26"/>
      <c r="XC130" s="26"/>
      <c r="XD130" s="26"/>
      <c r="XE130" s="26"/>
      <c r="XF130" s="26"/>
      <c r="XG130" s="26"/>
      <c r="XH130" s="26"/>
      <c r="XI130" s="26"/>
      <c r="XJ130" s="26"/>
      <c r="XK130" s="26"/>
      <c r="XL130" s="26"/>
      <c r="XM130" s="26"/>
      <c r="XN130" s="26"/>
      <c r="XO130" s="26"/>
      <c r="XP130" s="26"/>
      <c r="XQ130" s="26"/>
      <c r="XR130" s="26"/>
      <c r="XS130" s="26"/>
      <c r="XT130" s="26"/>
      <c r="XU130" s="26"/>
      <c r="XV130" s="26"/>
      <c r="XW130" s="26"/>
      <c r="XX130" s="26"/>
      <c r="XY130" s="26"/>
      <c r="XZ130" s="26"/>
      <c r="YA130" s="26"/>
      <c r="YB130" s="26"/>
      <c r="YC130" s="26"/>
      <c r="YD130" s="26"/>
      <c r="YE130" s="26"/>
      <c r="YF130" s="26"/>
      <c r="YG130" s="26"/>
      <c r="YH130" s="26"/>
      <c r="YI130" s="26"/>
      <c r="YJ130" s="26"/>
      <c r="YK130" s="26"/>
      <c r="YL130" s="26"/>
      <c r="YM130" s="26"/>
      <c r="YN130" s="26"/>
      <c r="YO130" s="26"/>
      <c r="YP130" s="26"/>
      <c r="YQ130" s="26"/>
      <c r="YR130" s="26"/>
      <c r="YS130" s="26"/>
      <c r="YT130" s="26"/>
      <c r="YU130" s="26"/>
      <c r="YV130" s="26"/>
      <c r="YW130" s="26"/>
      <c r="YX130" s="26"/>
      <c r="YY130" s="26"/>
      <c r="YZ130" s="26"/>
      <c r="ZA130" s="26"/>
      <c r="ZB130" s="26"/>
      <c r="ZC130" s="26"/>
      <c r="ZD130" s="26"/>
      <c r="ZE130" s="26"/>
      <c r="ZF130" s="26"/>
      <c r="ZG130" s="26"/>
      <c r="ZH130" s="26"/>
      <c r="ZI130" s="26"/>
      <c r="ZJ130" s="26"/>
      <c r="ZK130" s="26"/>
      <c r="ZL130" s="26"/>
      <c r="ZM130" s="26"/>
      <c r="ZN130" s="26"/>
      <c r="ZO130" s="26"/>
      <c r="ZP130" s="26"/>
      <c r="ZQ130" s="26"/>
      <c r="ZR130" s="26"/>
      <c r="ZS130" s="26"/>
      <c r="ZT130" s="26"/>
      <c r="ZU130" s="26"/>
      <c r="ZV130" s="26"/>
      <c r="ZW130" s="26"/>
      <c r="ZX130" s="26"/>
      <c r="ZY130" s="26"/>
      <c r="ZZ130" s="26"/>
      <c r="AAA130" s="26"/>
      <c r="AAB130" s="26"/>
      <c r="AAC130" s="26"/>
      <c r="AAD130" s="26"/>
      <c r="AAE130" s="26"/>
      <c r="AAF130" s="26"/>
      <c r="AAG130" s="26"/>
      <c r="AAH130" s="26"/>
      <c r="AAI130" s="26"/>
      <c r="AAJ130" s="26"/>
      <c r="AAK130" s="26"/>
      <c r="AAL130" s="26"/>
      <c r="AAM130" s="26"/>
      <c r="AAN130" s="26"/>
      <c r="AAO130" s="26"/>
      <c r="AAP130" s="26"/>
      <c r="AAQ130" s="26"/>
      <c r="AAR130" s="26"/>
      <c r="AAS130" s="26"/>
      <c r="AAT130" s="26"/>
      <c r="AAU130" s="26"/>
      <c r="AAV130" s="26"/>
      <c r="AAW130" s="26"/>
      <c r="AAX130" s="26"/>
      <c r="AAY130" s="26"/>
      <c r="AAZ130" s="26"/>
      <c r="ABA130" s="26"/>
      <c r="ABB130" s="26"/>
      <c r="ABC130" s="26"/>
      <c r="ABD130" s="26"/>
      <c r="ABE130" s="26"/>
      <c r="ABF130" s="26"/>
      <c r="ABG130" s="26"/>
      <c r="ABH130" s="26"/>
      <c r="ABI130" s="26"/>
      <c r="ABJ130" s="26"/>
      <c r="ABK130" s="26"/>
      <c r="ABL130" s="26"/>
      <c r="ABM130" s="26"/>
      <c r="ABN130" s="26"/>
      <c r="ABO130" s="26"/>
      <c r="ABP130" s="26"/>
      <c r="ABQ130" s="26"/>
      <c r="ABR130" s="26"/>
      <c r="ABS130" s="26"/>
      <c r="ABT130" s="26"/>
      <c r="ABU130" s="26"/>
      <c r="ABV130" s="26"/>
      <c r="ABW130" s="26"/>
      <c r="ABX130" s="26"/>
      <c r="ABY130" s="26"/>
      <c r="ABZ130" s="26"/>
      <c r="ACA130" s="26"/>
      <c r="ACB130" s="26"/>
      <c r="ACC130" s="26"/>
      <c r="ACD130" s="26"/>
      <c r="ACE130" s="26"/>
      <c r="ACF130" s="26"/>
      <c r="ACG130" s="26"/>
      <c r="ACH130" s="26"/>
      <c r="ACI130" s="26"/>
      <c r="ACJ130" s="26"/>
      <c r="ACK130" s="26"/>
      <c r="ACL130" s="26"/>
      <c r="ACM130" s="26"/>
      <c r="ACN130" s="26"/>
      <c r="ACO130" s="26"/>
      <c r="ACP130" s="26"/>
      <c r="ACQ130" s="26"/>
      <c r="ACR130" s="26"/>
      <c r="ACS130" s="26"/>
      <c r="ACT130" s="26"/>
      <c r="ACU130" s="26"/>
      <c r="ACV130" s="26"/>
      <c r="ACW130" s="26"/>
      <c r="ACX130" s="26"/>
      <c r="ACY130" s="26"/>
      <c r="ACZ130" s="26"/>
      <c r="ADA130" s="26"/>
      <c r="ADB130" s="26"/>
      <c r="ADC130" s="26"/>
      <c r="ADD130" s="26"/>
      <c r="ADE130" s="26"/>
      <c r="ADF130" s="26"/>
      <c r="ADG130" s="26"/>
      <c r="ADH130" s="26"/>
      <c r="ADI130" s="26"/>
      <c r="ADJ130" s="26"/>
      <c r="ADK130" s="26"/>
      <c r="ADL130" s="26"/>
      <c r="ADM130" s="26"/>
      <c r="ADN130" s="26"/>
      <c r="ADO130" s="26"/>
      <c r="ADP130" s="26"/>
      <c r="ADQ130" s="26"/>
      <c r="ADR130" s="26"/>
      <c r="ADS130" s="26"/>
      <c r="ADT130" s="26"/>
      <c r="ADU130" s="26"/>
      <c r="ADV130" s="26"/>
      <c r="ADW130" s="26"/>
      <c r="ADX130" s="26"/>
      <c r="ADY130" s="26"/>
      <c r="ADZ130" s="26"/>
      <c r="AEA130" s="26"/>
      <c r="AEB130" s="26"/>
      <c r="AEC130" s="26"/>
      <c r="AED130" s="26"/>
      <c r="AEE130" s="26"/>
      <c r="AEF130" s="26"/>
      <c r="AEG130" s="26"/>
      <c r="AEH130" s="26"/>
      <c r="AEI130" s="26"/>
      <c r="AEJ130" s="26"/>
      <c r="AEK130" s="26"/>
      <c r="AEL130" s="26"/>
      <c r="AEM130" s="26"/>
      <c r="AEN130" s="26"/>
      <c r="AEO130" s="26"/>
      <c r="AEP130" s="26"/>
      <c r="AEQ130" s="26"/>
      <c r="AER130" s="26"/>
      <c r="AES130" s="26"/>
      <c r="AET130" s="26"/>
      <c r="AEU130" s="26"/>
      <c r="AEV130" s="26"/>
      <c r="AEW130" s="26"/>
      <c r="AEX130" s="26"/>
      <c r="AEY130" s="26"/>
      <c r="AEZ130" s="26"/>
      <c r="AFA130" s="26"/>
      <c r="AFB130" s="26"/>
      <c r="AFC130" s="26"/>
      <c r="AFD130" s="26"/>
      <c r="AFE130" s="26"/>
      <c r="AFF130" s="26"/>
      <c r="AFG130" s="26"/>
      <c r="AFH130" s="26"/>
      <c r="AFI130" s="26"/>
      <c r="AFJ130" s="26"/>
      <c r="AFK130" s="26"/>
      <c r="AFL130" s="26"/>
      <c r="AFM130" s="26"/>
      <c r="AFN130" s="26"/>
      <c r="AFO130" s="26"/>
      <c r="AFP130" s="26"/>
      <c r="AFQ130" s="26"/>
      <c r="AFR130" s="26"/>
      <c r="AFS130" s="26"/>
      <c r="AFT130" s="26"/>
      <c r="AFU130" s="26"/>
      <c r="AFV130" s="26"/>
      <c r="AFW130" s="26"/>
      <c r="AFX130" s="26"/>
      <c r="AFY130" s="26"/>
      <c r="AFZ130" s="26"/>
      <c r="AGA130" s="26"/>
      <c r="AGB130" s="26"/>
      <c r="AGC130" s="26"/>
      <c r="AGD130" s="26"/>
      <c r="AGE130" s="26"/>
      <c r="AGF130" s="26"/>
      <c r="AGG130" s="26"/>
      <c r="AGH130" s="26"/>
      <c r="AGI130" s="26"/>
      <c r="AGJ130" s="26"/>
      <c r="AGK130" s="26"/>
      <c r="AGL130" s="26"/>
      <c r="AGM130" s="26"/>
      <c r="AGN130" s="26"/>
      <c r="AGO130" s="26"/>
      <c r="AGP130" s="26"/>
      <c r="AGQ130" s="26"/>
      <c r="AGR130" s="26"/>
      <c r="AGS130" s="26"/>
      <c r="AGT130" s="26"/>
      <c r="AGU130" s="26"/>
      <c r="AGV130" s="26"/>
      <c r="AGW130" s="26"/>
      <c r="AGX130" s="26"/>
      <c r="AGY130" s="26"/>
      <c r="AGZ130" s="26"/>
      <c r="AHA130" s="26"/>
      <c r="AHB130" s="26"/>
      <c r="AHC130" s="26"/>
      <c r="AHD130" s="26"/>
      <c r="AHE130" s="26"/>
      <c r="AHF130" s="26"/>
      <c r="AHG130" s="26"/>
      <c r="AHH130" s="26"/>
      <c r="AHI130" s="26"/>
      <c r="AHJ130" s="26"/>
      <c r="AHK130" s="26"/>
      <c r="AHL130" s="26"/>
      <c r="AHM130" s="26"/>
      <c r="AHN130" s="26"/>
      <c r="AHO130" s="26"/>
      <c r="AHP130" s="26"/>
      <c r="AHQ130" s="26"/>
      <c r="AHR130" s="26"/>
      <c r="AHS130" s="26"/>
      <c r="AHT130" s="26"/>
      <c r="AHU130" s="26"/>
      <c r="AHV130" s="26"/>
      <c r="AHW130" s="26"/>
      <c r="AHX130" s="26"/>
      <c r="AHY130" s="26"/>
      <c r="AHZ130" s="26"/>
      <c r="AIA130" s="26"/>
      <c r="AIB130" s="26"/>
      <c r="AIC130" s="26"/>
      <c r="AID130" s="26"/>
      <c r="AIE130" s="26"/>
      <c r="AIF130" s="26"/>
      <c r="AIG130" s="26"/>
      <c r="AIH130" s="26"/>
      <c r="AII130" s="26"/>
      <c r="AIJ130" s="26"/>
      <c r="AIK130" s="26"/>
      <c r="AIL130" s="26"/>
      <c r="AIM130" s="26"/>
      <c r="AIN130" s="26"/>
      <c r="AIO130" s="26"/>
      <c r="AIP130" s="26"/>
      <c r="AIQ130" s="26"/>
      <c r="AIR130" s="26"/>
      <c r="AIS130" s="26"/>
      <c r="AIT130" s="26"/>
      <c r="AIU130" s="26"/>
      <c r="AIV130" s="26"/>
      <c r="AIW130" s="26"/>
      <c r="AIX130" s="26"/>
      <c r="AIY130" s="26"/>
      <c r="AIZ130" s="26"/>
      <c r="AJA130" s="26"/>
      <c r="AJB130" s="26"/>
      <c r="AJC130" s="26"/>
      <c r="AJD130" s="26"/>
      <c r="AJE130" s="26"/>
      <c r="AJF130" s="26"/>
      <c r="AJG130" s="26"/>
      <c r="AJH130" s="26"/>
      <c r="AJI130" s="26"/>
      <c r="AJJ130" s="26"/>
      <c r="AJK130" s="26"/>
      <c r="AJL130" s="26"/>
      <c r="AJM130" s="26"/>
      <c r="AJN130" s="26"/>
      <c r="AJO130" s="26"/>
      <c r="AJP130" s="26"/>
      <c r="AJQ130" s="26"/>
      <c r="AJR130" s="26"/>
      <c r="AJS130" s="26"/>
      <c r="AJT130" s="26"/>
      <c r="AJU130" s="26"/>
      <c r="AJV130" s="26"/>
      <c r="AJW130" s="26"/>
      <c r="AJX130" s="26"/>
      <c r="AJY130" s="26"/>
      <c r="AJZ130" s="26"/>
      <c r="AKA130" s="26"/>
      <c r="AKB130" s="26"/>
      <c r="AKC130" s="26"/>
      <c r="AKD130" s="26"/>
      <c r="AKE130" s="26"/>
      <c r="AKF130" s="26"/>
      <c r="AKG130" s="26"/>
      <c r="AKH130" s="26"/>
      <c r="AKI130" s="26"/>
      <c r="AKJ130" s="26"/>
      <c r="AKK130" s="26"/>
      <c r="AKL130" s="26"/>
      <c r="AKM130" s="26"/>
      <c r="AKN130" s="26"/>
      <c r="AKO130" s="26"/>
      <c r="AKP130" s="26"/>
      <c r="AKQ130" s="26"/>
      <c r="AKR130" s="26"/>
      <c r="AKS130" s="26"/>
      <c r="AKT130" s="26"/>
      <c r="AKU130" s="26"/>
      <c r="AKV130" s="26"/>
      <c r="AKW130" s="26"/>
      <c r="AKX130" s="26"/>
      <c r="AKY130" s="26"/>
      <c r="AKZ130" s="26"/>
      <c r="ALA130" s="26"/>
      <c r="ALB130" s="26"/>
      <c r="ALC130" s="26"/>
      <c r="ALD130" s="26"/>
      <c r="ALE130" s="26"/>
      <c r="ALF130" s="26"/>
      <c r="ALG130" s="26"/>
      <c r="ALH130" s="26"/>
      <c r="ALI130" s="26"/>
      <c r="ALJ130" s="26"/>
      <c r="ALK130" s="26"/>
      <c r="ALL130" s="26"/>
      <c r="ALM130" s="26"/>
      <c r="ALN130" s="26"/>
      <c r="ALO130" s="26"/>
      <c r="ALP130" s="26"/>
      <c r="ALQ130" s="26"/>
      <c r="ALR130" s="26"/>
      <c r="ALS130" s="26"/>
      <c r="ALT130" s="26"/>
      <c r="ALU130" s="26"/>
      <c r="ALV130" s="26"/>
      <c r="ALW130" s="26"/>
      <c r="ALX130" s="26"/>
      <c r="ALY130" s="26"/>
      <c r="ALZ130" s="26"/>
      <c r="AMA130" s="26"/>
      <c r="AMB130" s="26"/>
      <c r="AMC130" s="26"/>
      <c r="AMD130" s="26"/>
      <c r="AME130" s="26"/>
      <c r="AMF130" s="26"/>
      <c r="AMG130" s="26"/>
      <c r="AMH130" s="26"/>
      <c r="AMI130" s="26"/>
      <c r="AMJ130" s="26"/>
      <c r="AMK130" s="26"/>
      <c r="AML130" s="26"/>
      <c r="AMM130" s="26"/>
      <c r="AMN130" s="26"/>
      <c r="AMO130" s="26"/>
      <c r="AMP130" s="26"/>
      <c r="AMQ130" s="26"/>
      <c r="AMR130" s="26"/>
      <c r="AMS130" s="26"/>
      <c r="AMT130" s="26"/>
      <c r="AMU130" s="26"/>
      <c r="AMV130" s="26"/>
      <c r="AMW130" s="26"/>
      <c r="AMX130" s="26"/>
      <c r="AMY130" s="26"/>
      <c r="AMZ130" s="26"/>
      <c r="ANA130" s="26"/>
      <c r="ANB130" s="26"/>
      <c r="ANC130" s="26"/>
      <c r="AND130" s="26"/>
      <c r="ANE130" s="26"/>
      <c r="ANF130" s="26"/>
      <c r="ANG130" s="26"/>
      <c r="ANH130" s="26"/>
      <c r="ANI130" s="26"/>
      <c r="ANJ130" s="26"/>
      <c r="ANK130" s="26"/>
      <c r="ANL130" s="26"/>
      <c r="ANM130" s="26"/>
      <c r="ANN130" s="26"/>
      <c r="ANO130" s="26"/>
      <c r="ANP130" s="26"/>
      <c r="ANQ130" s="26"/>
      <c r="ANR130" s="26"/>
      <c r="ANS130" s="26"/>
      <c r="ANT130" s="26"/>
      <c r="ANU130" s="26"/>
      <c r="ANV130" s="26"/>
      <c r="ANW130" s="26"/>
      <c r="ANX130" s="26"/>
      <c r="ANY130" s="26"/>
      <c r="ANZ130" s="26"/>
      <c r="AOA130" s="26"/>
      <c r="AOB130" s="26"/>
      <c r="AOC130" s="26"/>
      <c r="AOD130" s="26"/>
      <c r="AOE130" s="26"/>
      <c r="AOF130" s="26"/>
      <c r="AOG130" s="26"/>
      <c r="AOH130" s="26"/>
      <c r="AOI130" s="26"/>
      <c r="AOJ130" s="26"/>
      <c r="AOK130" s="26"/>
      <c r="AOL130" s="26"/>
      <c r="AOM130" s="26"/>
      <c r="AON130" s="26"/>
      <c r="AOO130" s="26"/>
      <c r="AOP130" s="26"/>
      <c r="AOQ130" s="26"/>
      <c r="AOR130" s="26"/>
      <c r="AOS130" s="26"/>
      <c r="AOT130" s="26"/>
      <c r="AOU130" s="26"/>
      <c r="AOV130" s="26"/>
      <c r="AOW130" s="26"/>
      <c r="AOX130" s="26"/>
      <c r="AOY130" s="26"/>
      <c r="AOZ130" s="26"/>
      <c r="APA130" s="26"/>
      <c r="APB130" s="26"/>
      <c r="APC130" s="26"/>
      <c r="APD130" s="26"/>
      <c r="APE130" s="26"/>
      <c r="APF130" s="26"/>
      <c r="APG130" s="26"/>
      <c r="APH130" s="26"/>
      <c r="API130" s="26"/>
      <c r="APJ130" s="26"/>
      <c r="APK130" s="26"/>
      <c r="APL130" s="26"/>
      <c r="APM130" s="26"/>
      <c r="APN130" s="26"/>
      <c r="APO130" s="26"/>
      <c r="APP130" s="26"/>
      <c r="APQ130" s="26"/>
      <c r="APR130" s="26"/>
      <c r="APS130" s="26"/>
      <c r="APT130" s="26"/>
      <c r="APU130" s="26"/>
      <c r="APV130" s="26"/>
      <c r="APW130" s="26"/>
      <c r="APX130" s="26"/>
      <c r="APY130" s="26"/>
      <c r="APZ130" s="26"/>
      <c r="AQA130" s="26"/>
      <c r="AQB130" s="26"/>
      <c r="AQC130" s="26"/>
      <c r="AQD130" s="26"/>
      <c r="AQE130" s="26"/>
      <c r="AQF130" s="26"/>
      <c r="AQG130" s="26"/>
      <c r="AQH130" s="26"/>
      <c r="AQI130" s="26"/>
      <c r="AQJ130" s="26"/>
      <c r="AQK130" s="26"/>
      <c r="AQL130" s="26"/>
      <c r="AQM130" s="26"/>
      <c r="AQN130" s="26"/>
      <c r="AQO130" s="26"/>
      <c r="AQP130" s="26"/>
      <c r="AQQ130" s="26"/>
      <c r="AQR130" s="26"/>
      <c r="AQS130" s="26"/>
      <c r="AQT130" s="26"/>
      <c r="AQU130" s="26"/>
      <c r="AQV130" s="26"/>
      <c r="AQW130" s="26"/>
      <c r="AQX130" s="26"/>
      <c r="AQY130" s="26"/>
      <c r="AQZ130" s="26"/>
      <c r="ARA130" s="26"/>
      <c r="ARB130" s="26"/>
      <c r="ARC130" s="26"/>
      <c r="ARD130" s="26"/>
      <c r="ARE130" s="26"/>
      <c r="ARF130" s="26"/>
      <c r="ARG130" s="26"/>
      <c r="ARH130" s="26"/>
      <c r="ARI130" s="26"/>
      <c r="ARJ130" s="26"/>
      <c r="ARK130" s="26"/>
      <c r="ARL130" s="26"/>
      <c r="ARM130" s="26"/>
      <c r="ARN130" s="26"/>
      <c r="ARO130" s="26"/>
      <c r="ARP130" s="26"/>
      <c r="ARQ130" s="26"/>
      <c r="ARR130" s="26"/>
      <c r="ARS130" s="26"/>
      <c r="ART130" s="26"/>
      <c r="ARU130" s="26"/>
      <c r="ARV130" s="26"/>
      <c r="ARW130" s="26"/>
      <c r="ARX130" s="26"/>
      <c r="ARY130" s="26"/>
      <c r="ARZ130" s="26"/>
      <c r="ASA130" s="26"/>
      <c r="ASB130" s="26"/>
      <c r="ASC130" s="26"/>
      <c r="ASD130" s="26"/>
      <c r="ASE130" s="26"/>
      <c r="ASF130" s="26"/>
      <c r="ASG130" s="26"/>
      <c r="ASH130" s="26"/>
      <c r="ASI130" s="26"/>
      <c r="ASJ130" s="26"/>
      <c r="ASK130" s="26"/>
      <c r="ASL130" s="26"/>
      <c r="ASM130" s="26"/>
      <c r="ASN130" s="26"/>
      <c r="ASO130" s="26"/>
      <c r="ASP130" s="26"/>
      <c r="ASQ130" s="26"/>
      <c r="ASR130" s="26"/>
      <c r="ASS130" s="26"/>
      <c r="AST130" s="26"/>
      <c r="ASU130" s="26"/>
      <c r="ASV130" s="26"/>
      <c r="ASW130" s="26"/>
      <c r="ASX130" s="26"/>
      <c r="ASY130" s="26"/>
      <c r="ASZ130" s="26"/>
      <c r="ATA130" s="26"/>
      <c r="ATB130" s="26"/>
      <c r="ATC130" s="26"/>
      <c r="ATD130" s="26"/>
      <c r="ATE130" s="26"/>
      <c r="ATF130" s="26"/>
      <c r="ATG130" s="26"/>
      <c r="ATH130" s="26"/>
      <c r="ATI130" s="26"/>
      <c r="ATJ130" s="26"/>
      <c r="ATK130" s="26"/>
      <c r="ATL130" s="26"/>
      <c r="ATM130" s="26"/>
      <c r="ATN130" s="26"/>
      <c r="ATO130" s="26"/>
      <c r="ATP130" s="26"/>
      <c r="ATQ130" s="26"/>
      <c r="ATR130" s="26"/>
      <c r="ATS130" s="26"/>
      <c r="ATT130" s="26"/>
      <c r="ATU130" s="26"/>
      <c r="ATV130" s="26"/>
      <c r="ATW130" s="26"/>
      <c r="ATX130" s="26"/>
      <c r="ATY130" s="26"/>
      <c r="ATZ130" s="26"/>
      <c r="AUA130" s="26"/>
      <c r="AUB130" s="26"/>
      <c r="AUC130" s="26"/>
      <c r="AUD130" s="26"/>
      <c r="AUE130" s="26"/>
      <c r="AUF130" s="26"/>
      <c r="AUG130" s="26"/>
      <c r="AUH130" s="26"/>
      <c r="AUI130" s="26"/>
      <c r="AUJ130" s="26"/>
      <c r="AUK130" s="26"/>
      <c r="AUL130" s="26"/>
      <c r="AUM130" s="26"/>
      <c r="AUN130" s="26"/>
      <c r="AUO130" s="26"/>
      <c r="AUP130" s="26"/>
      <c r="AUQ130" s="26"/>
      <c r="AUR130" s="26"/>
      <c r="AUS130" s="26"/>
      <c r="AUT130" s="26"/>
      <c r="AUU130" s="26"/>
      <c r="AUV130" s="26"/>
      <c r="AUW130" s="26"/>
      <c r="AUX130" s="26"/>
      <c r="AUY130" s="26"/>
      <c r="AUZ130" s="26"/>
      <c r="AVA130" s="26"/>
      <c r="AVB130" s="26"/>
      <c r="AVC130" s="26"/>
      <c r="AVD130" s="26"/>
      <c r="AVE130" s="26"/>
      <c r="AVF130" s="26"/>
      <c r="AVG130" s="26"/>
      <c r="AVH130" s="26"/>
      <c r="AVI130" s="26"/>
      <c r="AVJ130" s="26"/>
      <c r="AVK130" s="26"/>
      <c r="AVL130" s="26"/>
      <c r="AVM130" s="26"/>
      <c r="AVN130" s="26"/>
      <c r="AVO130" s="26"/>
      <c r="AVP130" s="26"/>
      <c r="AVQ130" s="26"/>
      <c r="AVR130" s="26"/>
      <c r="AVS130" s="26"/>
      <c r="AVT130" s="26"/>
      <c r="AVU130" s="26"/>
      <c r="AVV130" s="26"/>
      <c r="AVW130" s="26"/>
      <c r="AVX130" s="26"/>
      <c r="AVY130" s="26"/>
      <c r="AVZ130" s="26"/>
      <c r="AWA130" s="26"/>
      <c r="AWB130" s="26"/>
      <c r="AWC130" s="26"/>
      <c r="AWD130" s="26"/>
      <c r="AWE130" s="26"/>
      <c r="AWF130" s="26"/>
      <c r="AWG130" s="26"/>
      <c r="AWH130" s="26"/>
      <c r="AWI130" s="26"/>
      <c r="AWJ130" s="26"/>
      <c r="AWK130" s="26"/>
      <c r="AWL130" s="26"/>
      <c r="AWM130" s="26"/>
      <c r="AWN130" s="26"/>
      <c r="AWO130" s="26"/>
      <c r="AWP130" s="26"/>
      <c r="AWQ130" s="26"/>
      <c r="AWR130" s="26"/>
      <c r="AWS130" s="26"/>
      <c r="AWT130" s="26"/>
      <c r="AWU130" s="26"/>
      <c r="AWV130" s="26"/>
      <c r="AWW130" s="26"/>
      <c r="AWX130" s="26"/>
      <c r="AWY130" s="26"/>
      <c r="AWZ130" s="26"/>
      <c r="AXA130" s="26"/>
      <c r="AXB130" s="26"/>
      <c r="AXC130" s="26"/>
      <c r="AXD130" s="26"/>
      <c r="AXE130" s="26"/>
      <c r="AXF130" s="26"/>
      <c r="AXG130" s="26"/>
      <c r="AXH130" s="26"/>
      <c r="AXI130" s="26"/>
      <c r="AXJ130" s="26"/>
      <c r="AXK130" s="26"/>
      <c r="AXL130" s="26"/>
      <c r="AXM130" s="26"/>
      <c r="AXN130" s="26"/>
      <c r="AXO130" s="26"/>
      <c r="AXP130" s="26"/>
      <c r="AXQ130" s="26"/>
      <c r="AXR130" s="26"/>
      <c r="AXS130" s="26"/>
      <c r="AXT130" s="26"/>
      <c r="AXU130" s="26"/>
      <c r="AXV130" s="26"/>
      <c r="AXW130" s="26"/>
      <c r="AXX130" s="26"/>
      <c r="AXY130" s="26"/>
      <c r="AXZ130" s="26"/>
      <c r="AYA130" s="26"/>
      <c r="AYB130" s="26"/>
      <c r="AYC130" s="26"/>
      <c r="AYD130" s="26"/>
      <c r="AYE130" s="26"/>
      <c r="AYF130" s="26"/>
      <c r="AYG130" s="26"/>
      <c r="AYH130" s="26"/>
      <c r="AYI130" s="26"/>
      <c r="AYJ130" s="26"/>
      <c r="AYK130" s="26"/>
      <c r="AYL130" s="26"/>
      <c r="AYM130" s="26"/>
      <c r="AYN130" s="26"/>
      <c r="AYO130" s="26"/>
      <c r="AYP130" s="26"/>
      <c r="AYQ130" s="26"/>
      <c r="AYR130" s="26"/>
      <c r="AYS130" s="26"/>
      <c r="AYT130" s="26"/>
      <c r="AYU130" s="26"/>
      <c r="AYV130" s="26"/>
      <c r="AYW130" s="26"/>
      <c r="AYX130" s="26"/>
      <c r="AYY130" s="26"/>
      <c r="AYZ130" s="26"/>
      <c r="AZA130" s="26"/>
      <c r="AZB130" s="26"/>
      <c r="AZC130" s="26"/>
      <c r="AZD130" s="26"/>
      <c r="AZE130" s="26"/>
      <c r="AZF130" s="26"/>
      <c r="AZG130" s="26"/>
      <c r="AZH130" s="26"/>
      <c r="AZI130" s="26"/>
      <c r="AZJ130" s="26"/>
      <c r="AZK130" s="26"/>
      <c r="AZL130" s="26"/>
      <c r="AZM130" s="26"/>
      <c r="AZN130" s="26"/>
      <c r="AZO130" s="26"/>
      <c r="AZP130" s="26"/>
      <c r="AZQ130" s="26"/>
      <c r="AZR130" s="26"/>
      <c r="AZS130" s="26"/>
      <c r="AZT130" s="26"/>
      <c r="AZU130" s="26"/>
      <c r="AZV130" s="26"/>
      <c r="AZW130" s="26"/>
      <c r="AZX130" s="26"/>
      <c r="AZY130" s="26"/>
      <c r="AZZ130" s="26"/>
      <c r="BAA130" s="26"/>
      <c r="BAB130" s="26"/>
      <c r="BAC130" s="26"/>
      <c r="BAD130" s="26"/>
      <c r="BAE130" s="26"/>
      <c r="BAF130" s="26"/>
      <c r="BAG130" s="26"/>
      <c r="BAH130" s="26"/>
      <c r="BAI130" s="26"/>
      <c r="BAJ130" s="26"/>
      <c r="BAK130" s="26"/>
      <c r="BAL130" s="26"/>
      <c r="BAM130" s="26"/>
      <c r="BAN130" s="26"/>
      <c r="BAO130" s="26"/>
      <c r="BAP130" s="26"/>
      <c r="BAQ130" s="26"/>
      <c r="BAR130" s="26"/>
      <c r="BAS130" s="26"/>
      <c r="BAT130" s="26"/>
      <c r="BAU130" s="26"/>
      <c r="BAV130" s="26"/>
      <c r="BAW130" s="26"/>
      <c r="BAX130" s="26"/>
      <c r="BAY130" s="26"/>
      <c r="BAZ130" s="26"/>
      <c r="BBA130" s="26"/>
      <c r="BBB130" s="26"/>
      <c r="BBC130" s="26"/>
      <c r="BBD130" s="26"/>
      <c r="BBE130" s="26"/>
      <c r="BBF130" s="26"/>
      <c r="BBG130" s="26"/>
      <c r="BBH130" s="26"/>
      <c r="BBI130" s="26"/>
      <c r="BBJ130" s="26"/>
      <c r="BBK130" s="26"/>
      <c r="BBL130" s="26"/>
      <c r="BBM130" s="26"/>
      <c r="BBN130" s="26"/>
      <c r="BBO130" s="26"/>
      <c r="BBP130" s="26"/>
      <c r="BBQ130" s="26"/>
      <c r="BBR130" s="26"/>
      <c r="BBS130" s="26"/>
      <c r="BBT130" s="26"/>
      <c r="BBU130" s="26"/>
      <c r="BBV130" s="26"/>
      <c r="BBW130" s="26"/>
      <c r="BBX130" s="26"/>
      <c r="BBY130" s="26"/>
      <c r="BBZ130" s="26"/>
      <c r="BCA130" s="26"/>
      <c r="BCB130" s="26"/>
      <c r="BCC130" s="26"/>
      <c r="BCD130" s="26"/>
      <c r="BCE130" s="26"/>
      <c r="BCF130" s="26"/>
      <c r="BCG130" s="26"/>
      <c r="BCH130" s="26"/>
      <c r="BCI130" s="26"/>
      <c r="BCJ130" s="26"/>
      <c r="BCK130" s="26"/>
      <c r="BCL130" s="26"/>
      <c r="BCM130" s="26"/>
      <c r="BCN130" s="26"/>
      <c r="BCO130" s="26"/>
      <c r="BCP130" s="26"/>
      <c r="BCQ130" s="26"/>
      <c r="BCR130" s="26"/>
      <c r="BCS130" s="26"/>
      <c r="BCT130" s="26"/>
      <c r="BCU130" s="26"/>
      <c r="BCV130" s="26"/>
      <c r="BCW130" s="26"/>
      <c r="BCX130" s="26"/>
      <c r="BCY130" s="26"/>
      <c r="BCZ130" s="26"/>
      <c r="BDA130" s="26"/>
      <c r="BDB130" s="26"/>
      <c r="BDC130" s="26"/>
      <c r="BDD130" s="26"/>
      <c r="BDE130" s="26"/>
      <c r="BDF130" s="26"/>
      <c r="BDG130" s="26"/>
      <c r="BDH130" s="26"/>
      <c r="BDI130" s="26"/>
      <c r="BDJ130" s="26"/>
      <c r="BDK130" s="26"/>
      <c r="BDL130" s="26"/>
      <c r="BDM130" s="26"/>
      <c r="BDN130" s="26"/>
      <c r="BDO130" s="26"/>
      <c r="BDP130" s="26"/>
      <c r="BDQ130" s="26"/>
      <c r="BDR130" s="26"/>
      <c r="BDS130" s="26"/>
      <c r="BDT130" s="26"/>
      <c r="BDU130" s="26"/>
      <c r="BDV130" s="26"/>
      <c r="BDW130" s="26"/>
      <c r="BDX130" s="26"/>
      <c r="BDY130" s="26"/>
      <c r="BDZ130" s="26"/>
      <c r="BEA130" s="26"/>
      <c r="BEB130" s="26"/>
      <c r="BEC130" s="26"/>
      <c r="BED130" s="26"/>
      <c r="BEE130" s="26"/>
      <c r="BEF130" s="26"/>
      <c r="BEG130" s="26"/>
      <c r="BEH130" s="26"/>
      <c r="BEI130" s="26"/>
      <c r="BEJ130" s="26"/>
      <c r="BEK130" s="26"/>
      <c r="BEL130" s="26"/>
      <c r="BEM130" s="26"/>
      <c r="BEN130" s="26"/>
      <c r="BEO130" s="26"/>
      <c r="BEP130" s="26"/>
      <c r="BEQ130" s="26"/>
      <c r="BER130" s="26"/>
      <c r="BES130" s="26"/>
      <c r="BET130" s="26"/>
      <c r="BEU130" s="26"/>
      <c r="BEV130" s="26"/>
      <c r="BEW130" s="26"/>
      <c r="BEX130" s="26"/>
      <c r="BEY130" s="26"/>
      <c r="BEZ130" s="26"/>
      <c r="BFA130" s="26"/>
      <c r="BFB130" s="26"/>
      <c r="BFC130" s="26"/>
      <c r="BFD130" s="26"/>
      <c r="BFE130" s="26"/>
      <c r="BFF130" s="26"/>
      <c r="BFG130" s="26"/>
      <c r="BFH130" s="26"/>
      <c r="BFI130" s="26"/>
      <c r="BFJ130" s="26"/>
      <c r="BFK130" s="26"/>
      <c r="BFL130" s="26"/>
      <c r="BFM130" s="26"/>
      <c r="BFN130" s="26"/>
      <c r="BFO130" s="26"/>
      <c r="BFP130" s="26"/>
      <c r="BFQ130" s="26"/>
      <c r="BFR130" s="26"/>
      <c r="BFS130" s="26"/>
      <c r="BFT130" s="26"/>
      <c r="BFU130" s="26"/>
      <c r="BFV130" s="26"/>
      <c r="BFW130" s="26"/>
      <c r="BFX130" s="26"/>
      <c r="BFY130" s="26"/>
      <c r="BFZ130" s="26"/>
      <c r="BGA130" s="26"/>
      <c r="BGB130" s="26"/>
      <c r="BGC130" s="26"/>
      <c r="BGD130" s="26"/>
      <c r="BGE130" s="26"/>
      <c r="BGF130" s="26"/>
      <c r="BGG130" s="26"/>
      <c r="BGH130" s="26"/>
      <c r="BGI130" s="26"/>
      <c r="BGJ130" s="26"/>
      <c r="BGK130" s="26"/>
      <c r="BGL130" s="26"/>
      <c r="BGM130" s="26"/>
      <c r="BGN130" s="26"/>
      <c r="BGO130" s="26"/>
      <c r="BGP130" s="26"/>
      <c r="BGQ130" s="26"/>
      <c r="BGR130" s="26"/>
      <c r="BGS130" s="26"/>
      <c r="BGT130" s="26"/>
      <c r="BGU130" s="26"/>
      <c r="BGV130" s="26"/>
      <c r="BGW130" s="26"/>
      <c r="BGX130" s="26"/>
      <c r="BGY130" s="26"/>
      <c r="BGZ130" s="26"/>
      <c r="BHA130" s="26"/>
      <c r="BHB130" s="26"/>
      <c r="BHC130" s="26"/>
      <c r="BHD130" s="26"/>
      <c r="BHE130" s="26"/>
      <c r="BHF130" s="26"/>
      <c r="BHG130" s="26"/>
      <c r="BHH130" s="26"/>
      <c r="BHI130" s="26"/>
      <c r="BHJ130" s="26"/>
      <c r="BHK130" s="26"/>
      <c r="BHL130" s="26"/>
      <c r="BHM130" s="26"/>
      <c r="BHN130" s="26"/>
      <c r="BHO130" s="26"/>
      <c r="BHP130" s="26"/>
      <c r="BHQ130" s="26"/>
      <c r="BHR130" s="26"/>
      <c r="BHS130" s="26"/>
      <c r="BHT130" s="26"/>
      <c r="BHU130" s="26"/>
      <c r="BHV130" s="26"/>
      <c r="BHW130" s="26"/>
      <c r="BHX130" s="26"/>
      <c r="BHY130" s="26"/>
      <c r="BHZ130" s="26"/>
      <c r="BIA130" s="26"/>
      <c r="BIB130" s="26"/>
      <c r="BIC130" s="26"/>
      <c r="BID130" s="26"/>
      <c r="BIE130" s="26"/>
      <c r="BIF130" s="26"/>
      <c r="BIG130" s="26"/>
      <c r="BIH130" s="26"/>
      <c r="BII130" s="26"/>
      <c r="BIJ130" s="26"/>
      <c r="BIK130" s="26"/>
      <c r="BIL130" s="26"/>
      <c r="BIM130" s="26"/>
      <c r="BIN130" s="26"/>
      <c r="BIO130" s="26"/>
      <c r="BIP130" s="26"/>
      <c r="BIQ130" s="26"/>
      <c r="BIR130" s="26"/>
      <c r="BIS130" s="26"/>
      <c r="BIT130" s="26"/>
      <c r="BIU130" s="26"/>
      <c r="BIV130" s="26"/>
      <c r="BIW130" s="26"/>
      <c r="BIX130" s="26"/>
      <c r="BIY130" s="26"/>
      <c r="BIZ130" s="26"/>
      <c r="BJA130" s="26"/>
      <c r="BJB130" s="26"/>
      <c r="BJC130" s="26"/>
      <c r="BJD130" s="26"/>
      <c r="BJE130" s="26"/>
      <c r="BJF130" s="26"/>
      <c r="BJG130" s="26"/>
      <c r="BJH130" s="26"/>
      <c r="BJI130" s="26"/>
      <c r="BJJ130" s="26"/>
      <c r="BJK130" s="26"/>
      <c r="BJL130" s="26"/>
      <c r="BJM130" s="26"/>
      <c r="BJN130" s="26"/>
      <c r="BJO130" s="26"/>
      <c r="BJP130" s="26"/>
      <c r="BJQ130" s="26"/>
      <c r="BJR130" s="26"/>
      <c r="BJS130" s="26"/>
      <c r="BJT130" s="26"/>
      <c r="BJU130" s="26"/>
      <c r="BJV130" s="26"/>
      <c r="BJW130" s="26"/>
      <c r="BJX130" s="26"/>
      <c r="BJY130" s="26"/>
      <c r="BJZ130" s="26"/>
      <c r="BKA130" s="26"/>
      <c r="BKB130" s="26"/>
      <c r="BKC130" s="26"/>
      <c r="BKD130" s="26"/>
      <c r="BKE130" s="26"/>
      <c r="BKF130" s="26"/>
      <c r="BKG130" s="26"/>
      <c r="BKH130" s="26"/>
      <c r="BKI130" s="26"/>
      <c r="BKJ130" s="26"/>
      <c r="BKK130" s="26"/>
      <c r="BKL130" s="26"/>
      <c r="BKM130" s="26"/>
      <c r="BKN130" s="26"/>
      <c r="BKO130" s="26"/>
      <c r="BKP130" s="26"/>
      <c r="BKQ130" s="26"/>
      <c r="BKR130" s="26"/>
      <c r="BKS130" s="26"/>
      <c r="BKT130" s="26"/>
      <c r="BKU130" s="26"/>
      <c r="BKV130" s="26"/>
      <c r="BKW130" s="26"/>
      <c r="BKX130" s="26"/>
      <c r="BKY130" s="26"/>
      <c r="BKZ130" s="26"/>
      <c r="BLA130" s="26"/>
      <c r="BLB130" s="26"/>
      <c r="BLC130" s="26"/>
      <c r="BLD130" s="26"/>
      <c r="BLE130" s="26"/>
      <c r="BLF130" s="26"/>
      <c r="BLG130" s="26"/>
      <c r="BLH130" s="26"/>
      <c r="BLI130" s="26"/>
      <c r="BLJ130" s="26"/>
      <c r="BLK130" s="26"/>
      <c r="BLL130" s="26"/>
      <c r="BLM130" s="26"/>
      <c r="BLN130" s="26"/>
      <c r="BLO130" s="26"/>
      <c r="BLP130" s="26"/>
      <c r="BLQ130" s="26"/>
      <c r="BLR130" s="26"/>
      <c r="BLS130" s="26"/>
      <c r="BLT130" s="26"/>
      <c r="BLU130" s="26"/>
      <c r="BLV130" s="26"/>
      <c r="BLW130" s="26"/>
      <c r="BLX130" s="26"/>
      <c r="BLY130" s="26"/>
      <c r="BLZ130" s="26"/>
      <c r="BMA130" s="26"/>
      <c r="BMB130" s="26"/>
      <c r="BMC130" s="26"/>
      <c r="BMD130" s="26"/>
      <c r="BME130" s="26"/>
      <c r="BMF130" s="26"/>
      <c r="BMG130" s="26"/>
      <c r="BMH130" s="26"/>
      <c r="BMI130" s="26"/>
      <c r="BMJ130" s="26"/>
      <c r="BMK130" s="26"/>
      <c r="BML130" s="26"/>
      <c r="BMM130" s="26"/>
      <c r="BMN130" s="26"/>
      <c r="BMO130" s="26"/>
      <c r="BMP130" s="26"/>
      <c r="BMQ130" s="26"/>
      <c r="BMR130" s="26"/>
      <c r="BMS130" s="26"/>
      <c r="BMT130" s="26"/>
      <c r="BMU130" s="26"/>
      <c r="BMV130" s="26"/>
      <c r="BMW130" s="26"/>
      <c r="BMX130" s="26"/>
      <c r="BMY130" s="26"/>
      <c r="BMZ130" s="26"/>
      <c r="BNA130" s="26"/>
      <c r="BNB130" s="26"/>
      <c r="BNC130" s="26"/>
      <c r="BND130" s="26"/>
      <c r="BNE130" s="26"/>
      <c r="BNF130" s="26"/>
      <c r="BNG130" s="26"/>
      <c r="BNH130" s="26"/>
      <c r="BNI130" s="26"/>
      <c r="BNJ130" s="26"/>
      <c r="BNK130" s="26"/>
      <c r="BNL130" s="26"/>
      <c r="BNM130" s="26"/>
      <c r="BNN130" s="26"/>
      <c r="BNO130" s="26"/>
      <c r="BNP130" s="26"/>
      <c r="BNQ130" s="26"/>
      <c r="BNR130" s="26"/>
      <c r="BNS130" s="26"/>
      <c r="BNT130" s="26"/>
      <c r="BNU130" s="26"/>
      <c r="BNV130" s="26"/>
      <c r="BNW130" s="26"/>
      <c r="BNX130" s="26"/>
      <c r="BNY130" s="26"/>
      <c r="BNZ130" s="26"/>
      <c r="BOA130" s="26"/>
      <c r="BOB130" s="26"/>
      <c r="BOC130" s="26"/>
      <c r="BOD130" s="26"/>
      <c r="BOE130" s="26"/>
      <c r="BOF130" s="26"/>
      <c r="BOG130" s="26"/>
      <c r="BOH130" s="26"/>
      <c r="BOI130" s="26"/>
      <c r="BOJ130" s="26"/>
      <c r="BOK130" s="26"/>
      <c r="BOL130" s="26"/>
      <c r="BOM130" s="26"/>
      <c r="BON130" s="26"/>
      <c r="BOO130" s="26"/>
      <c r="BOP130" s="26"/>
      <c r="BOQ130" s="26"/>
      <c r="BOR130" s="26"/>
      <c r="BOS130" s="26"/>
      <c r="BOT130" s="26"/>
      <c r="BOU130" s="26"/>
      <c r="BOV130" s="26"/>
      <c r="BOW130" s="26"/>
      <c r="BOX130" s="26"/>
      <c r="BOY130" s="26"/>
      <c r="BOZ130" s="26"/>
      <c r="BPA130" s="26"/>
      <c r="BPB130" s="26"/>
      <c r="BPC130" s="26"/>
      <c r="BPD130" s="26"/>
      <c r="BPE130" s="26"/>
      <c r="BPF130" s="26"/>
      <c r="BPG130" s="26"/>
      <c r="BPH130" s="26"/>
      <c r="BPI130" s="26"/>
      <c r="BPJ130" s="26"/>
      <c r="BPK130" s="26"/>
      <c r="BPL130" s="26"/>
      <c r="BPM130" s="26"/>
      <c r="BPN130" s="26"/>
      <c r="BPO130" s="26"/>
      <c r="BPP130" s="26"/>
      <c r="BPQ130" s="26"/>
      <c r="BPR130" s="26"/>
      <c r="BPS130" s="26"/>
      <c r="BPT130" s="26"/>
      <c r="BPU130" s="26"/>
      <c r="BPV130" s="26"/>
      <c r="BPW130" s="26"/>
      <c r="BPX130" s="26"/>
      <c r="BPY130" s="26"/>
      <c r="BPZ130" s="26"/>
      <c r="BQA130" s="26"/>
      <c r="BQB130" s="26"/>
      <c r="BQC130" s="26"/>
      <c r="BQD130" s="26"/>
      <c r="BQE130" s="26"/>
      <c r="BQF130" s="26"/>
      <c r="BQG130" s="26"/>
      <c r="BQH130" s="26"/>
      <c r="BQI130" s="26"/>
      <c r="BQJ130" s="26"/>
      <c r="BQK130" s="26"/>
      <c r="BQL130" s="26"/>
      <c r="BQM130" s="26"/>
      <c r="BQN130" s="26"/>
      <c r="BQO130" s="26"/>
      <c r="BQP130" s="26"/>
      <c r="BQQ130" s="26"/>
      <c r="BQR130" s="26"/>
      <c r="BQS130" s="26"/>
      <c r="BQT130" s="26"/>
      <c r="BQU130" s="26"/>
      <c r="BQV130" s="26"/>
      <c r="BQW130" s="26"/>
      <c r="BQX130" s="26"/>
      <c r="BQY130" s="26"/>
      <c r="BQZ130" s="26"/>
      <c r="BRA130" s="26"/>
      <c r="BRB130" s="26"/>
      <c r="BRC130" s="26"/>
      <c r="BRD130" s="26"/>
      <c r="BRE130" s="26"/>
      <c r="BRF130" s="26"/>
      <c r="BRG130" s="26"/>
      <c r="BRH130" s="26"/>
      <c r="BRI130" s="26"/>
      <c r="BRJ130" s="26"/>
      <c r="BRK130" s="26"/>
      <c r="BRL130" s="26"/>
      <c r="BRM130" s="26"/>
      <c r="BRN130" s="26"/>
      <c r="BRO130" s="26"/>
      <c r="BRP130" s="26"/>
      <c r="BRQ130" s="26"/>
      <c r="BRR130" s="26"/>
      <c r="BRS130" s="26"/>
      <c r="BRT130" s="26"/>
      <c r="BRU130" s="26"/>
      <c r="BRV130" s="26"/>
      <c r="BRW130" s="26"/>
      <c r="BRX130" s="26"/>
      <c r="BRY130" s="26"/>
      <c r="BRZ130" s="26"/>
      <c r="BSA130" s="26"/>
      <c r="BSB130" s="26"/>
      <c r="BSC130" s="26"/>
      <c r="BSD130" s="26"/>
      <c r="BSE130" s="26"/>
      <c r="BSF130" s="26"/>
      <c r="BSG130" s="26"/>
      <c r="BSH130" s="26"/>
      <c r="BSI130" s="26"/>
      <c r="BSJ130" s="26"/>
      <c r="BSK130" s="26"/>
      <c r="BSL130" s="26"/>
      <c r="BSM130" s="26"/>
      <c r="BSN130" s="26"/>
      <c r="BSO130" s="26"/>
      <c r="BSP130" s="26"/>
      <c r="BSQ130" s="26"/>
      <c r="BSR130" s="26"/>
      <c r="BSS130" s="26"/>
      <c r="BST130" s="26"/>
      <c r="BSU130" s="26"/>
      <c r="BSV130" s="26"/>
      <c r="BSW130" s="26"/>
      <c r="BSX130" s="26"/>
      <c r="BSY130" s="26"/>
      <c r="BSZ130" s="26"/>
      <c r="BTA130" s="26"/>
      <c r="BTB130" s="26"/>
      <c r="BTC130" s="26"/>
      <c r="BTD130" s="26"/>
      <c r="BTE130" s="26"/>
      <c r="BTF130" s="26"/>
      <c r="BTG130" s="26"/>
      <c r="BTH130" s="26"/>
      <c r="BTI130" s="26"/>
      <c r="BTJ130" s="26"/>
      <c r="BTK130" s="26"/>
      <c r="BTL130" s="26"/>
      <c r="BTM130" s="26"/>
      <c r="BTN130" s="26"/>
      <c r="BTO130" s="26"/>
      <c r="BTP130" s="26"/>
      <c r="BTQ130" s="26"/>
      <c r="BTR130" s="26"/>
      <c r="BTS130" s="26"/>
      <c r="BTT130" s="26"/>
      <c r="BTU130" s="26"/>
      <c r="BTV130" s="26"/>
      <c r="BTW130" s="26"/>
      <c r="BTX130" s="26"/>
      <c r="BTY130" s="26"/>
      <c r="BTZ130" s="26"/>
      <c r="BUA130" s="26"/>
    </row>
    <row r="131" spans="1:1899" s="23" customFormat="1" ht="42.75" customHeight="1" x14ac:dyDescent="0.25">
      <c r="A131" s="34" t="s">
        <v>82</v>
      </c>
      <c r="B131" s="48" t="s">
        <v>23</v>
      </c>
      <c r="C131" s="48" t="s">
        <v>24</v>
      </c>
      <c r="D131" s="48" t="s">
        <v>257</v>
      </c>
      <c r="E131" s="48" t="s">
        <v>18</v>
      </c>
      <c r="F131" s="55" t="s">
        <v>19</v>
      </c>
      <c r="G131" s="15">
        <v>0</v>
      </c>
      <c r="H131" s="37">
        <v>44806</v>
      </c>
      <c r="I131" s="15">
        <v>0.24099999999999999</v>
      </c>
      <c r="J131" s="15">
        <v>0</v>
      </c>
      <c r="K131" s="15">
        <v>0</v>
      </c>
      <c r="L131" s="15">
        <v>9908.66</v>
      </c>
      <c r="M131" s="15">
        <v>0</v>
      </c>
      <c r="N131" s="30"/>
      <c r="O131" s="31"/>
      <c r="P131" s="31"/>
      <c r="Q131" s="111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6"/>
      <c r="CZ131" s="26"/>
      <c r="DA131" s="26"/>
      <c r="DB131" s="26"/>
      <c r="DC131" s="26"/>
      <c r="DD131" s="26"/>
      <c r="DE131" s="26"/>
      <c r="DF131" s="26"/>
      <c r="DG131" s="26"/>
      <c r="DH131" s="26"/>
      <c r="DI131" s="26"/>
      <c r="DJ131" s="26"/>
      <c r="DK131" s="26"/>
      <c r="DL131" s="26"/>
      <c r="DM131" s="26"/>
      <c r="DN131" s="26"/>
      <c r="DO131" s="26"/>
      <c r="DP131" s="26"/>
      <c r="DQ131" s="26"/>
      <c r="DR131" s="26"/>
      <c r="DS131" s="26"/>
      <c r="DT131" s="26"/>
      <c r="DU131" s="26"/>
      <c r="DV131" s="26"/>
      <c r="DW131" s="26"/>
      <c r="DX131" s="26"/>
      <c r="DY131" s="26"/>
      <c r="DZ131" s="26"/>
      <c r="EA131" s="26"/>
      <c r="EB131" s="26"/>
      <c r="EC131" s="26"/>
      <c r="ED131" s="26"/>
      <c r="EE131" s="26"/>
      <c r="EF131" s="26"/>
      <c r="EG131" s="26"/>
      <c r="EH131" s="26"/>
      <c r="EI131" s="26"/>
      <c r="EJ131" s="26"/>
      <c r="EK131" s="26"/>
      <c r="EL131" s="26"/>
      <c r="EM131" s="26"/>
      <c r="EN131" s="26"/>
      <c r="EO131" s="26"/>
      <c r="EP131" s="26"/>
      <c r="EQ131" s="26"/>
      <c r="ER131" s="26"/>
      <c r="ES131" s="26"/>
      <c r="ET131" s="26"/>
      <c r="EU131" s="26"/>
      <c r="EV131" s="26"/>
      <c r="EW131" s="26"/>
      <c r="EX131" s="26"/>
      <c r="EY131" s="26"/>
      <c r="EZ131" s="26"/>
      <c r="FA131" s="26"/>
      <c r="FB131" s="26"/>
      <c r="FC131" s="26"/>
      <c r="FD131" s="26"/>
      <c r="FE131" s="26"/>
      <c r="FF131" s="26"/>
      <c r="FG131" s="26"/>
      <c r="FH131" s="26"/>
      <c r="FI131" s="26"/>
      <c r="FJ131" s="26"/>
      <c r="FK131" s="26"/>
      <c r="FL131" s="26"/>
      <c r="FM131" s="26"/>
      <c r="FN131" s="26"/>
      <c r="FO131" s="26"/>
      <c r="FP131" s="26"/>
      <c r="FQ131" s="26"/>
      <c r="FR131" s="26"/>
      <c r="FS131" s="26"/>
      <c r="FT131" s="26"/>
      <c r="FU131" s="26"/>
      <c r="FV131" s="26"/>
      <c r="FW131" s="26"/>
      <c r="FX131" s="26"/>
      <c r="FY131" s="26"/>
      <c r="FZ131" s="26"/>
      <c r="GA131" s="26"/>
      <c r="GB131" s="26"/>
      <c r="GC131" s="26"/>
      <c r="GD131" s="26"/>
      <c r="GE131" s="26"/>
      <c r="GF131" s="26"/>
      <c r="GG131" s="26"/>
      <c r="GH131" s="26"/>
      <c r="GI131" s="26"/>
      <c r="GJ131" s="26"/>
      <c r="GK131" s="26"/>
      <c r="GL131" s="26"/>
      <c r="GM131" s="26"/>
      <c r="GN131" s="26"/>
      <c r="GO131" s="26"/>
      <c r="GP131" s="26"/>
      <c r="GQ131" s="26"/>
      <c r="GR131" s="26"/>
      <c r="GS131" s="26"/>
      <c r="GT131" s="26"/>
      <c r="GU131" s="26"/>
      <c r="GV131" s="26"/>
      <c r="GW131" s="26"/>
      <c r="GX131" s="26"/>
      <c r="GY131" s="26"/>
      <c r="GZ131" s="26"/>
      <c r="HA131" s="26"/>
      <c r="HB131" s="26"/>
      <c r="HC131" s="26"/>
      <c r="HD131" s="26"/>
      <c r="HE131" s="26"/>
      <c r="HF131" s="26"/>
      <c r="HG131" s="26"/>
      <c r="HH131" s="26"/>
      <c r="HI131" s="26"/>
      <c r="HJ131" s="26"/>
      <c r="HK131" s="26"/>
      <c r="HL131" s="26"/>
      <c r="HM131" s="26"/>
      <c r="HN131" s="26"/>
      <c r="HO131" s="26"/>
      <c r="HP131" s="26"/>
      <c r="HQ131" s="26"/>
      <c r="HR131" s="26"/>
      <c r="HS131" s="26"/>
      <c r="HT131" s="26"/>
      <c r="HU131" s="26"/>
      <c r="HV131" s="26"/>
      <c r="HW131" s="26"/>
      <c r="HX131" s="26"/>
      <c r="HY131" s="26"/>
      <c r="HZ131" s="26"/>
      <c r="IA131" s="26"/>
      <c r="IB131" s="26"/>
      <c r="IC131" s="26"/>
      <c r="ID131" s="26"/>
      <c r="IE131" s="26"/>
      <c r="IF131" s="26"/>
      <c r="IG131" s="26"/>
      <c r="IH131" s="26"/>
      <c r="II131" s="26"/>
      <c r="IJ131" s="26"/>
      <c r="IK131" s="26"/>
      <c r="IL131" s="26"/>
      <c r="IM131" s="26"/>
      <c r="IN131" s="26"/>
      <c r="IO131" s="26"/>
      <c r="IP131" s="26"/>
      <c r="IQ131" s="26"/>
      <c r="IR131" s="26"/>
      <c r="IS131" s="26"/>
      <c r="IT131" s="26"/>
      <c r="IU131" s="26"/>
      <c r="IV131" s="26"/>
      <c r="IW131" s="26"/>
      <c r="IX131" s="26"/>
      <c r="IY131" s="26"/>
      <c r="IZ131" s="26"/>
      <c r="JA131" s="26"/>
      <c r="JB131" s="26"/>
      <c r="JC131" s="26"/>
      <c r="JD131" s="26"/>
      <c r="JE131" s="26"/>
      <c r="JF131" s="26"/>
      <c r="JG131" s="26"/>
      <c r="JH131" s="26"/>
      <c r="JI131" s="26"/>
      <c r="JJ131" s="26"/>
      <c r="JK131" s="26"/>
      <c r="JL131" s="26"/>
      <c r="JM131" s="26"/>
      <c r="JN131" s="26"/>
      <c r="JO131" s="26"/>
      <c r="JP131" s="26"/>
      <c r="JQ131" s="26"/>
      <c r="JR131" s="26"/>
      <c r="JS131" s="26"/>
      <c r="JT131" s="26"/>
      <c r="JU131" s="26"/>
      <c r="JV131" s="26"/>
      <c r="JW131" s="26"/>
      <c r="JX131" s="26"/>
      <c r="JY131" s="26"/>
      <c r="JZ131" s="26"/>
      <c r="KA131" s="26"/>
      <c r="KB131" s="26"/>
      <c r="KC131" s="26"/>
      <c r="KD131" s="26"/>
      <c r="KE131" s="26"/>
      <c r="KF131" s="26"/>
      <c r="KG131" s="26"/>
      <c r="KH131" s="26"/>
      <c r="KI131" s="26"/>
      <c r="KJ131" s="26"/>
      <c r="KK131" s="26"/>
      <c r="KL131" s="26"/>
      <c r="KM131" s="26"/>
      <c r="KN131" s="26"/>
      <c r="KO131" s="26"/>
      <c r="KP131" s="26"/>
      <c r="KQ131" s="26"/>
      <c r="KR131" s="26"/>
      <c r="KS131" s="26"/>
      <c r="KT131" s="26"/>
      <c r="KU131" s="26"/>
      <c r="KV131" s="26"/>
      <c r="KW131" s="26"/>
      <c r="KX131" s="26"/>
      <c r="KY131" s="26"/>
      <c r="KZ131" s="26"/>
      <c r="LA131" s="26"/>
      <c r="LB131" s="26"/>
      <c r="LC131" s="26"/>
      <c r="LD131" s="26"/>
      <c r="LE131" s="26"/>
      <c r="LF131" s="26"/>
      <c r="LG131" s="26"/>
      <c r="LH131" s="26"/>
      <c r="LI131" s="26"/>
      <c r="LJ131" s="26"/>
      <c r="LK131" s="26"/>
      <c r="LL131" s="26"/>
      <c r="LM131" s="26"/>
      <c r="LN131" s="26"/>
      <c r="LO131" s="26"/>
      <c r="LP131" s="26"/>
      <c r="LQ131" s="26"/>
      <c r="LR131" s="26"/>
      <c r="LS131" s="26"/>
      <c r="LT131" s="26"/>
      <c r="LU131" s="26"/>
      <c r="LV131" s="26"/>
      <c r="LW131" s="26"/>
      <c r="LX131" s="26"/>
      <c r="LY131" s="26"/>
      <c r="LZ131" s="26"/>
      <c r="MA131" s="26"/>
      <c r="MB131" s="26"/>
      <c r="MC131" s="26"/>
      <c r="MD131" s="26"/>
      <c r="ME131" s="26"/>
      <c r="MF131" s="26"/>
      <c r="MG131" s="26"/>
      <c r="MH131" s="26"/>
      <c r="MI131" s="26"/>
      <c r="MJ131" s="26"/>
      <c r="MK131" s="26"/>
      <c r="ML131" s="26"/>
      <c r="MM131" s="26"/>
      <c r="MN131" s="26"/>
      <c r="MO131" s="26"/>
      <c r="MP131" s="26"/>
      <c r="MQ131" s="26"/>
      <c r="MR131" s="26"/>
      <c r="MS131" s="26"/>
      <c r="MT131" s="26"/>
      <c r="MU131" s="26"/>
      <c r="MV131" s="26"/>
      <c r="MW131" s="26"/>
      <c r="MX131" s="26"/>
      <c r="MY131" s="26"/>
      <c r="MZ131" s="26"/>
      <c r="NA131" s="26"/>
      <c r="NB131" s="26"/>
      <c r="NC131" s="26"/>
      <c r="ND131" s="26"/>
      <c r="NE131" s="26"/>
      <c r="NF131" s="26"/>
      <c r="NG131" s="26"/>
      <c r="NH131" s="26"/>
      <c r="NI131" s="26"/>
      <c r="NJ131" s="26"/>
      <c r="NK131" s="26"/>
      <c r="NL131" s="26"/>
      <c r="NM131" s="26"/>
      <c r="NN131" s="26"/>
      <c r="NO131" s="26"/>
      <c r="NP131" s="26"/>
      <c r="NQ131" s="26"/>
      <c r="NR131" s="26"/>
      <c r="NS131" s="26"/>
      <c r="NT131" s="26"/>
      <c r="NU131" s="26"/>
      <c r="NV131" s="26"/>
      <c r="NW131" s="26"/>
      <c r="NX131" s="26"/>
      <c r="NY131" s="26"/>
      <c r="NZ131" s="26"/>
      <c r="OA131" s="26"/>
      <c r="OB131" s="26"/>
      <c r="OC131" s="26"/>
      <c r="OD131" s="26"/>
      <c r="OE131" s="26"/>
      <c r="OF131" s="26"/>
      <c r="OG131" s="26"/>
      <c r="OH131" s="26"/>
      <c r="OI131" s="26"/>
      <c r="OJ131" s="26"/>
      <c r="OK131" s="26"/>
      <c r="OL131" s="26"/>
      <c r="OM131" s="26"/>
      <c r="ON131" s="26"/>
      <c r="OO131" s="26"/>
      <c r="OP131" s="26"/>
      <c r="OQ131" s="26"/>
      <c r="OR131" s="26"/>
      <c r="OS131" s="26"/>
      <c r="OT131" s="26"/>
      <c r="OU131" s="26"/>
      <c r="OV131" s="26"/>
      <c r="OW131" s="26"/>
      <c r="OX131" s="26"/>
      <c r="OY131" s="26"/>
      <c r="OZ131" s="26"/>
      <c r="PA131" s="26"/>
      <c r="PB131" s="26"/>
      <c r="PC131" s="26"/>
      <c r="PD131" s="26"/>
      <c r="PE131" s="26"/>
      <c r="PF131" s="26"/>
      <c r="PG131" s="26"/>
      <c r="PH131" s="26"/>
      <c r="PI131" s="26"/>
      <c r="PJ131" s="26"/>
      <c r="PK131" s="26"/>
      <c r="PL131" s="26"/>
      <c r="PM131" s="26"/>
      <c r="PN131" s="26"/>
      <c r="PO131" s="26"/>
      <c r="PP131" s="26"/>
      <c r="PQ131" s="26"/>
      <c r="PR131" s="26"/>
      <c r="PS131" s="26"/>
      <c r="PT131" s="26"/>
      <c r="PU131" s="26"/>
      <c r="PV131" s="26"/>
      <c r="PW131" s="26"/>
      <c r="PX131" s="26"/>
      <c r="PY131" s="26"/>
      <c r="PZ131" s="26"/>
      <c r="QA131" s="26"/>
      <c r="QB131" s="26"/>
      <c r="QC131" s="26"/>
      <c r="QD131" s="26"/>
      <c r="QE131" s="26"/>
      <c r="QF131" s="26"/>
      <c r="QG131" s="26"/>
      <c r="QH131" s="26"/>
      <c r="QI131" s="26"/>
      <c r="QJ131" s="26"/>
      <c r="QK131" s="26"/>
      <c r="QL131" s="26"/>
      <c r="QM131" s="26"/>
      <c r="QN131" s="26"/>
      <c r="QO131" s="26"/>
      <c r="QP131" s="26"/>
      <c r="QQ131" s="26"/>
      <c r="QR131" s="26"/>
      <c r="QS131" s="26"/>
      <c r="QT131" s="26"/>
      <c r="QU131" s="26"/>
      <c r="QV131" s="26"/>
      <c r="QW131" s="26"/>
      <c r="QX131" s="26"/>
      <c r="QY131" s="26"/>
      <c r="QZ131" s="26"/>
      <c r="RA131" s="26"/>
      <c r="RB131" s="26"/>
      <c r="RC131" s="26"/>
      <c r="RD131" s="26"/>
      <c r="RE131" s="26"/>
      <c r="RF131" s="26"/>
      <c r="RG131" s="26"/>
      <c r="RH131" s="26"/>
      <c r="RI131" s="26"/>
      <c r="RJ131" s="26"/>
      <c r="RK131" s="26"/>
      <c r="RL131" s="26"/>
      <c r="RM131" s="26"/>
      <c r="RN131" s="26"/>
      <c r="RO131" s="26"/>
      <c r="RP131" s="26"/>
      <c r="RQ131" s="26"/>
      <c r="RR131" s="26"/>
      <c r="RS131" s="26"/>
      <c r="RT131" s="26"/>
      <c r="RU131" s="26"/>
      <c r="RV131" s="26"/>
      <c r="RW131" s="26"/>
      <c r="RX131" s="26"/>
      <c r="RY131" s="26"/>
      <c r="RZ131" s="26"/>
      <c r="SA131" s="26"/>
      <c r="SB131" s="26"/>
      <c r="SC131" s="26"/>
      <c r="SD131" s="26"/>
      <c r="SE131" s="26"/>
      <c r="SF131" s="26"/>
      <c r="SG131" s="26"/>
      <c r="SH131" s="26"/>
      <c r="SI131" s="26"/>
      <c r="SJ131" s="26"/>
      <c r="SK131" s="26"/>
      <c r="SL131" s="26"/>
      <c r="SM131" s="26"/>
      <c r="SN131" s="26"/>
      <c r="SO131" s="26"/>
      <c r="SP131" s="26"/>
      <c r="SQ131" s="26"/>
      <c r="SR131" s="26"/>
      <c r="SS131" s="26"/>
      <c r="ST131" s="26"/>
      <c r="SU131" s="26"/>
      <c r="SV131" s="26"/>
      <c r="SW131" s="26"/>
      <c r="SX131" s="26"/>
      <c r="SY131" s="26"/>
      <c r="SZ131" s="26"/>
      <c r="TA131" s="26"/>
      <c r="TB131" s="26"/>
      <c r="TC131" s="26"/>
      <c r="TD131" s="26"/>
      <c r="TE131" s="26"/>
      <c r="TF131" s="26"/>
      <c r="TG131" s="26"/>
      <c r="TH131" s="26"/>
      <c r="TI131" s="26"/>
      <c r="TJ131" s="26"/>
      <c r="TK131" s="26"/>
      <c r="TL131" s="26"/>
      <c r="TM131" s="26"/>
      <c r="TN131" s="26"/>
      <c r="TO131" s="26"/>
      <c r="TP131" s="26"/>
      <c r="TQ131" s="26"/>
      <c r="TR131" s="26"/>
      <c r="TS131" s="26"/>
      <c r="TT131" s="26"/>
      <c r="TU131" s="26"/>
      <c r="TV131" s="26"/>
      <c r="TW131" s="26"/>
      <c r="TX131" s="26"/>
      <c r="TY131" s="26"/>
      <c r="TZ131" s="26"/>
      <c r="UA131" s="26"/>
      <c r="UB131" s="26"/>
      <c r="UC131" s="26"/>
      <c r="UD131" s="26"/>
      <c r="UE131" s="26"/>
      <c r="UF131" s="26"/>
      <c r="UG131" s="26"/>
      <c r="UH131" s="26"/>
      <c r="UI131" s="26"/>
      <c r="UJ131" s="26"/>
      <c r="UK131" s="26"/>
      <c r="UL131" s="26"/>
      <c r="UM131" s="26"/>
      <c r="UN131" s="26"/>
      <c r="UO131" s="26"/>
      <c r="UP131" s="26"/>
      <c r="UQ131" s="26"/>
      <c r="UR131" s="26"/>
      <c r="US131" s="26"/>
      <c r="UT131" s="26"/>
      <c r="UU131" s="26"/>
      <c r="UV131" s="26"/>
      <c r="UW131" s="26"/>
      <c r="UX131" s="26"/>
      <c r="UY131" s="26"/>
      <c r="UZ131" s="26"/>
      <c r="VA131" s="26"/>
      <c r="VB131" s="26"/>
      <c r="VC131" s="26"/>
      <c r="VD131" s="26"/>
      <c r="VE131" s="26"/>
      <c r="VF131" s="26"/>
      <c r="VG131" s="26"/>
      <c r="VH131" s="26"/>
      <c r="VI131" s="26"/>
      <c r="VJ131" s="26"/>
      <c r="VK131" s="26"/>
      <c r="VL131" s="26"/>
      <c r="VM131" s="26"/>
      <c r="VN131" s="26"/>
      <c r="VO131" s="26"/>
      <c r="VP131" s="26"/>
      <c r="VQ131" s="26"/>
      <c r="VR131" s="26"/>
      <c r="VS131" s="26"/>
      <c r="VT131" s="26"/>
      <c r="VU131" s="26"/>
      <c r="VV131" s="26"/>
      <c r="VW131" s="26"/>
      <c r="VX131" s="26"/>
      <c r="VY131" s="26"/>
      <c r="VZ131" s="26"/>
      <c r="WA131" s="26"/>
      <c r="WB131" s="26"/>
      <c r="WC131" s="26"/>
      <c r="WD131" s="26"/>
      <c r="WE131" s="26"/>
      <c r="WF131" s="26"/>
      <c r="WG131" s="26"/>
      <c r="WH131" s="26"/>
      <c r="WI131" s="26"/>
      <c r="WJ131" s="26"/>
      <c r="WK131" s="26"/>
      <c r="WL131" s="26"/>
      <c r="WM131" s="26"/>
      <c r="WN131" s="26"/>
      <c r="WO131" s="26"/>
      <c r="WP131" s="26"/>
      <c r="WQ131" s="26"/>
      <c r="WR131" s="26"/>
      <c r="WS131" s="26"/>
      <c r="WT131" s="26"/>
      <c r="WU131" s="26"/>
      <c r="WV131" s="26"/>
      <c r="WW131" s="26"/>
      <c r="WX131" s="26"/>
      <c r="WY131" s="26"/>
      <c r="WZ131" s="26"/>
      <c r="XA131" s="26"/>
      <c r="XB131" s="26"/>
      <c r="XC131" s="26"/>
      <c r="XD131" s="26"/>
      <c r="XE131" s="26"/>
      <c r="XF131" s="26"/>
      <c r="XG131" s="26"/>
      <c r="XH131" s="26"/>
      <c r="XI131" s="26"/>
      <c r="XJ131" s="26"/>
      <c r="XK131" s="26"/>
      <c r="XL131" s="26"/>
      <c r="XM131" s="26"/>
      <c r="XN131" s="26"/>
      <c r="XO131" s="26"/>
      <c r="XP131" s="26"/>
      <c r="XQ131" s="26"/>
      <c r="XR131" s="26"/>
      <c r="XS131" s="26"/>
      <c r="XT131" s="26"/>
      <c r="XU131" s="26"/>
      <c r="XV131" s="26"/>
      <c r="XW131" s="26"/>
      <c r="XX131" s="26"/>
      <c r="XY131" s="26"/>
      <c r="XZ131" s="26"/>
      <c r="YA131" s="26"/>
      <c r="YB131" s="26"/>
      <c r="YC131" s="26"/>
      <c r="YD131" s="26"/>
      <c r="YE131" s="26"/>
      <c r="YF131" s="26"/>
      <c r="YG131" s="26"/>
      <c r="YH131" s="26"/>
      <c r="YI131" s="26"/>
      <c r="YJ131" s="26"/>
      <c r="YK131" s="26"/>
      <c r="YL131" s="26"/>
      <c r="YM131" s="26"/>
      <c r="YN131" s="26"/>
      <c r="YO131" s="26"/>
      <c r="YP131" s="26"/>
      <c r="YQ131" s="26"/>
      <c r="YR131" s="26"/>
      <c r="YS131" s="26"/>
      <c r="YT131" s="26"/>
      <c r="YU131" s="26"/>
      <c r="YV131" s="26"/>
      <c r="YW131" s="26"/>
      <c r="YX131" s="26"/>
      <c r="YY131" s="26"/>
      <c r="YZ131" s="26"/>
      <c r="ZA131" s="26"/>
      <c r="ZB131" s="26"/>
      <c r="ZC131" s="26"/>
      <c r="ZD131" s="26"/>
      <c r="ZE131" s="26"/>
      <c r="ZF131" s="26"/>
      <c r="ZG131" s="26"/>
      <c r="ZH131" s="26"/>
      <c r="ZI131" s="26"/>
      <c r="ZJ131" s="26"/>
      <c r="ZK131" s="26"/>
      <c r="ZL131" s="26"/>
      <c r="ZM131" s="26"/>
      <c r="ZN131" s="26"/>
      <c r="ZO131" s="26"/>
      <c r="ZP131" s="26"/>
      <c r="ZQ131" s="26"/>
      <c r="ZR131" s="26"/>
      <c r="ZS131" s="26"/>
      <c r="ZT131" s="26"/>
      <c r="ZU131" s="26"/>
      <c r="ZV131" s="26"/>
      <c r="ZW131" s="26"/>
      <c r="ZX131" s="26"/>
      <c r="ZY131" s="26"/>
      <c r="ZZ131" s="26"/>
      <c r="AAA131" s="26"/>
      <c r="AAB131" s="26"/>
      <c r="AAC131" s="26"/>
      <c r="AAD131" s="26"/>
      <c r="AAE131" s="26"/>
      <c r="AAF131" s="26"/>
      <c r="AAG131" s="26"/>
      <c r="AAH131" s="26"/>
      <c r="AAI131" s="26"/>
      <c r="AAJ131" s="26"/>
      <c r="AAK131" s="26"/>
      <c r="AAL131" s="26"/>
      <c r="AAM131" s="26"/>
      <c r="AAN131" s="26"/>
      <c r="AAO131" s="26"/>
      <c r="AAP131" s="26"/>
      <c r="AAQ131" s="26"/>
      <c r="AAR131" s="26"/>
      <c r="AAS131" s="26"/>
      <c r="AAT131" s="26"/>
      <c r="AAU131" s="26"/>
      <c r="AAV131" s="26"/>
      <c r="AAW131" s="26"/>
      <c r="AAX131" s="26"/>
      <c r="AAY131" s="26"/>
      <c r="AAZ131" s="26"/>
      <c r="ABA131" s="26"/>
      <c r="ABB131" s="26"/>
      <c r="ABC131" s="26"/>
      <c r="ABD131" s="26"/>
      <c r="ABE131" s="26"/>
      <c r="ABF131" s="26"/>
      <c r="ABG131" s="26"/>
      <c r="ABH131" s="26"/>
      <c r="ABI131" s="26"/>
      <c r="ABJ131" s="26"/>
      <c r="ABK131" s="26"/>
      <c r="ABL131" s="26"/>
      <c r="ABM131" s="26"/>
      <c r="ABN131" s="26"/>
      <c r="ABO131" s="26"/>
      <c r="ABP131" s="26"/>
      <c r="ABQ131" s="26"/>
      <c r="ABR131" s="26"/>
      <c r="ABS131" s="26"/>
      <c r="ABT131" s="26"/>
      <c r="ABU131" s="26"/>
      <c r="ABV131" s="26"/>
      <c r="ABW131" s="26"/>
      <c r="ABX131" s="26"/>
      <c r="ABY131" s="26"/>
      <c r="ABZ131" s="26"/>
      <c r="ACA131" s="26"/>
      <c r="ACB131" s="26"/>
      <c r="ACC131" s="26"/>
      <c r="ACD131" s="26"/>
      <c r="ACE131" s="26"/>
      <c r="ACF131" s="26"/>
      <c r="ACG131" s="26"/>
      <c r="ACH131" s="26"/>
      <c r="ACI131" s="26"/>
      <c r="ACJ131" s="26"/>
      <c r="ACK131" s="26"/>
      <c r="ACL131" s="26"/>
      <c r="ACM131" s="26"/>
      <c r="ACN131" s="26"/>
      <c r="ACO131" s="26"/>
      <c r="ACP131" s="26"/>
      <c r="ACQ131" s="26"/>
      <c r="ACR131" s="26"/>
      <c r="ACS131" s="26"/>
      <c r="ACT131" s="26"/>
      <c r="ACU131" s="26"/>
      <c r="ACV131" s="26"/>
      <c r="ACW131" s="26"/>
      <c r="ACX131" s="26"/>
      <c r="ACY131" s="26"/>
      <c r="ACZ131" s="26"/>
      <c r="ADA131" s="26"/>
      <c r="ADB131" s="26"/>
      <c r="ADC131" s="26"/>
      <c r="ADD131" s="26"/>
      <c r="ADE131" s="26"/>
      <c r="ADF131" s="26"/>
      <c r="ADG131" s="26"/>
      <c r="ADH131" s="26"/>
      <c r="ADI131" s="26"/>
      <c r="ADJ131" s="26"/>
      <c r="ADK131" s="26"/>
      <c r="ADL131" s="26"/>
      <c r="ADM131" s="26"/>
      <c r="ADN131" s="26"/>
      <c r="ADO131" s="26"/>
      <c r="ADP131" s="26"/>
      <c r="ADQ131" s="26"/>
      <c r="ADR131" s="26"/>
      <c r="ADS131" s="26"/>
      <c r="ADT131" s="26"/>
      <c r="ADU131" s="26"/>
      <c r="ADV131" s="26"/>
      <c r="ADW131" s="26"/>
      <c r="ADX131" s="26"/>
      <c r="ADY131" s="26"/>
      <c r="ADZ131" s="26"/>
      <c r="AEA131" s="26"/>
      <c r="AEB131" s="26"/>
      <c r="AEC131" s="26"/>
      <c r="AED131" s="26"/>
      <c r="AEE131" s="26"/>
      <c r="AEF131" s="26"/>
      <c r="AEG131" s="26"/>
      <c r="AEH131" s="26"/>
      <c r="AEI131" s="26"/>
      <c r="AEJ131" s="26"/>
      <c r="AEK131" s="26"/>
      <c r="AEL131" s="26"/>
      <c r="AEM131" s="26"/>
      <c r="AEN131" s="26"/>
      <c r="AEO131" s="26"/>
      <c r="AEP131" s="26"/>
      <c r="AEQ131" s="26"/>
      <c r="AER131" s="26"/>
      <c r="AES131" s="26"/>
      <c r="AET131" s="26"/>
      <c r="AEU131" s="26"/>
      <c r="AEV131" s="26"/>
      <c r="AEW131" s="26"/>
      <c r="AEX131" s="26"/>
      <c r="AEY131" s="26"/>
      <c r="AEZ131" s="26"/>
      <c r="AFA131" s="26"/>
      <c r="AFB131" s="26"/>
      <c r="AFC131" s="26"/>
      <c r="AFD131" s="26"/>
      <c r="AFE131" s="26"/>
      <c r="AFF131" s="26"/>
      <c r="AFG131" s="26"/>
      <c r="AFH131" s="26"/>
      <c r="AFI131" s="26"/>
      <c r="AFJ131" s="26"/>
      <c r="AFK131" s="26"/>
      <c r="AFL131" s="26"/>
      <c r="AFM131" s="26"/>
      <c r="AFN131" s="26"/>
      <c r="AFO131" s="26"/>
      <c r="AFP131" s="26"/>
      <c r="AFQ131" s="26"/>
      <c r="AFR131" s="26"/>
      <c r="AFS131" s="26"/>
      <c r="AFT131" s="26"/>
      <c r="AFU131" s="26"/>
      <c r="AFV131" s="26"/>
      <c r="AFW131" s="26"/>
      <c r="AFX131" s="26"/>
      <c r="AFY131" s="26"/>
      <c r="AFZ131" s="26"/>
      <c r="AGA131" s="26"/>
      <c r="AGB131" s="26"/>
      <c r="AGC131" s="26"/>
      <c r="AGD131" s="26"/>
      <c r="AGE131" s="26"/>
      <c r="AGF131" s="26"/>
      <c r="AGG131" s="26"/>
      <c r="AGH131" s="26"/>
      <c r="AGI131" s="26"/>
      <c r="AGJ131" s="26"/>
      <c r="AGK131" s="26"/>
      <c r="AGL131" s="26"/>
      <c r="AGM131" s="26"/>
      <c r="AGN131" s="26"/>
      <c r="AGO131" s="26"/>
      <c r="AGP131" s="26"/>
      <c r="AGQ131" s="26"/>
      <c r="AGR131" s="26"/>
      <c r="AGS131" s="26"/>
      <c r="AGT131" s="26"/>
      <c r="AGU131" s="26"/>
      <c r="AGV131" s="26"/>
      <c r="AGW131" s="26"/>
      <c r="AGX131" s="26"/>
      <c r="AGY131" s="26"/>
      <c r="AGZ131" s="26"/>
      <c r="AHA131" s="26"/>
      <c r="AHB131" s="26"/>
      <c r="AHC131" s="26"/>
      <c r="AHD131" s="26"/>
      <c r="AHE131" s="26"/>
      <c r="AHF131" s="26"/>
      <c r="AHG131" s="26"/>
      <c r="AHH131" s="26"/>
      <c r="AHI131" s="26"/>
      <c r="AHJ131" s="26"/>
      <c r="AHK131" s="26"/>
      <c r="AHL131" s="26"/>
      <c r="AHM131" s="26"/>
      <c r="AHN131" s="26"/>
      <c r="AHO131" s="26"/>
      <c r="AHP131" s="26"/>
      <c r="AHQ131" s="26"/>
      <c r="AHR131" s="26"/>
      <c r="AHS131" s="26"/>
      <c r="AHT131" s="26"/>
      <c r="AHU131" s="26"/>
      <c r="AHV131" s="26"/>
      <c r="AHW131" s="26"/>
      <c r="AHX131" s="26"/>
      <c r="AHY131" s="26"/>
      <c r="AHZ131" s="26"/>
      <c r="AIA131" s="26"/>
      <c r="AIB131" s="26"/>
      <c r="AIC131" s="26"/>
      <c r="AID131" s="26"/>
      <c r="AIE131" s="26"/>
      <c r="AIF131" s="26"/>
      <c r="AIG131" s="26"/>
      <c r="AIH131" s="26"/>
      <c r="AII131" s="26"/>
      <c r="AIJ131" s="26"/>
      <c r="AIK131" s="26"/>
      <c r="AIL131" s="26"/>
      <c r="AIM131" s="26"/>
      <c r="AIN131" s="26"/>
      <c r="AIO131" s="26"/>
      <c r="AIP131" s="26"/>
      <c r="AIQ131" s="26"/>
      <c r="AIR131" s="26"/>
      <c r="AIS131" s="26"/>
      <c r="AIT131" s="26"/>
      <c r="AIU131" s="26"/>
      <c r="AIV131" s="26"/>
      <c r="AIW131" s="26"/>
      <c r="AIX131" s="26"/>
      <c r="AIY131" s="26"/>
      <c r="AIZ131" s="26"/>
      <c r="AJA131" s="26"/>
      <c r="AJB131" s="26"/>
      <c r="AJC131" s="26"/>
      <c r="AJD131" s="26"/>
      <c r="AJE131" s="26"/>
      <c r="AJF131" s="26"/>
      <c r="AJG131" s="26"/>
      <c r="AJH131" s="26"/>
      <c r="AJI131" s="26"/>
      <c r="AJJ131" s="26"/>
      <c r="AJK131" s="26"/>
      <c r="AJL131" s="26"/>
      <c r="AJM131" s="26"/>
      <c r="AJN131" s="26"/>
      <c r="AJO131" s="26"/>
      <c r="AJP131" s="26"/>
      <c r="AJQ131" s="26"/>
      <c r="AJR131" s="26"/>
      <c r="AJS131" s="26"/>
      <c r="AJT131" s="26"/>
      <c r="AJU131" s="26"/>
      <c r="AJV131" s="26"/>
      <c r="AJW131" s="26"/>
      <c r="AJX131" s="26"/>
      <c r="AJY131" s="26"/>
      <c r="AJZ131" s="26"/>
      <c r="AKA131" s="26"/>
      <c r="AKB131" s="26"/>
      <c r="AKC131" s="26"/>
      <c r="AKD131" s="26"/>
      <c r="AKE131" s="26"/>
      <c r="AKF131" s="26"/>
      <c r="AKG131" s="26"/>
      <c r="AKH131" s="26"/>
      <c r="AKI131" s="26"/>
      <c r="AKJ131" s="26"/>
      <c r="AKK131" s="26"/>
      <c r="AKL131" s="26"/>
      <c r="AKM131" s="26"/>
      <c r="AKN131" s="26"/>
      <c r="AKO131" s="26"/>
      <c r="AKP131" s="26"/>
      <c r="AKQ131" s="26"/>
      <c r="AKR131" s="26"/>
      <c r="AKS131" s="26"/>
      <c r="AKT131" s="26"/>
      <c r="AKU131" s="26"/>
      <c r="AKV131" s="26"/>
      <c r="AKW131" s="26"/>
      <c r="AKX131" s="26"/>
      <c r="AKY131" s="26"/>
      <c r="AKZ131" s="26"/>
      <c r="ALA131" s="26"/>
      <c r="ALB131" s="26"/>
      <c r="ALC131" s="26"/>
      <c r="ALD131" s="26"/>
      <c r="ALE131" s="26"/>
      <c r="ALF131" s="26"/>
      <c r="ALG131" s="26"/>
      <c r="ALH131" s="26"/>
      <c r="ALI131" s="26"/>
      <c r="ALJ131" s="26"/>
      <c r="ALK131" s="26"/>
      <c r="ALL131" s="26"/>
      <c r="ALM131" s="26"/>
      <c r="ALN131" s="26"/>
      <c r="ALO131" s="26"/>
      <c r="ALP131" s="26"/>
      <c r="ALQ131" s="26"/>
      <c r="ALR131" s="26"/>
      <c r="ALS131" s="26"/>
      <c r="ALT131" s="26"/>
      <c r="ALU131" s="26"/>
      <c r="ALV131" s="26"/>
      <c r="ALW131" s="26"/>
      <c r="ALX131" s="26"/>
      <c r="ALY131" s="26"/>
      <c r="ALZ131" s="26"/>
      <c r="AMA131" s="26"/>
      <c r="AMB131" s="26"/>
      <c r="AMC131" s="26"/>
      <c r="AMD131" s="26"/>
      <c r="AME131" s="26"/>
      <c r="AMF131" s="26"/>
      <c r="AMG131" s="26"/>
      <c r="AMH131" s="26"/>
      <c r="AMI131" s="26"/>
      <c r="AMJ131" s="26"/>
      <c r="AMK131" s="26"/>
      <c r="AML131" s="26"/>
      <c r="AMM131" s="26"/>
      <c r="AMN131" s="26"/>
      <c r="AMO131" s="26"/>
      <c r="AMP131" s="26"/>
      <c r="AMQ131" s="26"/>
      <c r="AMR131" s="26"/>
      <c r="AMS131" s="26"/>
      <c r="AMT131" s="26"/>
      <c r="AMU131" s="26"/>
      <c r="AMV131" s="26"/>
      <c r="AMW131" s="26"/>
      <c r="AMX131" s="26"/>
      <c r="AMY131" s="26"/>
      <c r="AMZ131" s="26"/>
      <c r="ANA131" s="26"/>
      <c r="ANB131" s="26"/>
      <c r="ANC131" s="26"/>
      <c r="AND131" s="26"/>
      <c r="ANE131" s="26"/>
      <c r="ANF131" s="26"/>
      <c r="ANG131" s="26"/>
      <c r="ANH131" s="26"/>
      <c r="ANI131" s="26"/>
      <c r="ANJ131" s="26"/>
      <c r="ANK131" s="26"/>
      <c r="ANL131" s="26"/>
      <c r="ANM131" s="26"/>
      <c r="ANN131" s="26"/>
      <c r="ANO131" s="26"/>
      <c r="ANP131" s="26"/>
      <c r="ANQ131" s="26"/>
      <c r="ANR131" s="26"/>
      <c r="ANS131" s="26"/>
      <c r="ANT131" s="26"/>
      <c r="ANU131" s="26"/>
      <c r="ANV131" s="26"/>
      <c r="ANW131" s="26"/>
      <c r="ANX131" s="26"/>
      <c r="ANY131" s="26"/>
      <c r="ANZ131" s="26"/>
      <c r="AOA131" s="26"/>
      <c r="AOB131" s="26"/>
      <c r="AOC131" s="26"/>
      <c r="AOD131" s="26"/>
      <c r="AOE131" s="26"/>
      <c r="AOF131" s="26"/>
      <c r="AOG131" s="26"/>
      <c r="AOH131" s="26"/>
      <c r="AOI131" s="26"/>
      <c r="AOJ131" s="26"/>
      <c r="AOK131" s="26"/>
      <c r="AOL131" s="26"/>
      <c r="AOM131" s="26"/>
      <c r="AON131" s="26"/>
      <c r="AOO131" s="26"/>
      <c r="AOP131" s="26"/>
      <c r="AOQ131" s="26"/>
      <c r="AOR131" s="26"/>
      <c r="AOS131" s="26"/>
      <c r="AOT131" s="26"/>
      <c r="AOU131" s="26"/>
      <c r="AOV131" s="26"/>
      <c r="AOW131" s="26"/>
      <c r="AOX131" s="26"/>
      <c r="AOY131" s="26"/>
      <c r="AOZ131" s="26"/>
      <c r="APA131" s="26"/>
      <c r="APB131" s="26"/>
      <c r="APC131" s="26"/>
      <c r="APD131" s="26"/>
      <c r="APE131" s="26"/>
      <c r="APF131" s="26"/>
      <c r="APG131" s="26"/>
      <c r="APH131" s="26"/>
      <c r="API131" s="26"/>
      <c r="APJ131" s="26"/>
      <c r="APK131" s="26"/>
      <c r="APL131" s="26"/>
      <c r="APM131" s="26"/>
      <c r="APN131" s="26"/>
      <c r="APO131" s="26"/>
      <c r="APP131" s="26"/>
      <c r="APQ131" s="26"/>
      <c r="APR131" s="26"/>
      <c r="APS131" s="26"/>
      <c r="APT131" s="26"/>
      <c r="APU131" s="26"/>
      <c r="APV131" s="26"/>
      <c r="APW131" s="26"/>
      <c r="APX131" s="26"/>
      <c r="APY131" s="26"/>
      <c r="APZ131" s="26"/>
      <c r="AQA131" s="26"/>
      <c r="AQB131" s="26"/>
      <c r="AQC131" s="26"/>
      <c r="AQD131" s="26"/>
      <c r="AQE131" s="26"/>
      <c r="AQF131" s="26"/>
      <c r="AQG131" s="26"/>
      <c r="AQH131" s="26"/>
      <c r="AQI131" s="26"/>
      <c r="AQJ131" s="26"/>
      <c r="AQK131" s="26"/>
      <c r="AQL131" s="26"/>
      <c r="AQM131" s="26"/>
      <c r="AQN131" s="26"/>
      <c r="AQO131" s="26"/>
      <c r="AQP131" s="26"/>
      <c r="AQQ131" s="26"/>
      <c r="AQR131" s="26"/>
      <c r="AQS131" s="26"/>
      <c r="AQT131" s="26"/>
      <c r="AQU131" s="26"/>
      <c r="AQV131" s="26"/>
      <c r="AQW131" s="26"/>
      <c r="AQX131" s="26"/>
      <c r="AQY131" s="26"/>
      <c r="AQZ131" s="26"/>
      <c r="ARA131" s="26"/>
      <c r="ARB131" s="26"/>
      <c r="ARC131" s="26"/>
      <c r="ARD131" s="26"/>
      <c r="ARE131" s="26"/>
      <c r="ARF131" s="26"/>
      <c r="ARG131" s="26"/>
      <c r="ARH131" s="26"/>
      <c r="ARI131" s="26"/>
      <c r="ARJ131" s="26"/>
      <c r="ARK131" s="26"/>
      <c r="ARL131" s="26"/>
      <c r="ARM131" s="26"/>
      <c r="ARN131" s="26"/>
      <c r="ARO131" s="26"/>
      <c r="ARP131" s="26"/>
      <c r="ARQ131" s="26"/>
      <c r="ARR131" s="26"/>
      <c r="ARS131" s="26"/>
      <c r="ART131" s="26"/>
      <c r="ARU131" s="26"/>
      <c r="ARV131" s="26"/>
      <c r="ARW131" s="26"/>
      <c r="ARX131" s="26"/>
      <c r="ARY131" s="26"/>
      <c r="ARZ131" s="26"/>
      <c r="ASA131" s="26"/>
      <c r="ASB131" s="26"/>
      <c r="ASC131" s="26"/>
      <c r="ASD131" s="26"/>
      <c r="ASE131" s="26"/>
      <c r="ASF131" s="26"/>
      <c r="ASG131" s="26"/>
      <c r="ASH131" s="26"/>
      <c r="ASI131" s="26"/>
      <c r="ASJ131" s="26"/>
      <c r="ASK131" s="26"/>
      <c r="ASL131" s="26"/>
      <c r="ASM131" s="26"/>
      <c r="ASN131" s="26"/>
      <c r="ASO131" s="26"/>
      <c r="ASP131" s="26"/>
      <c r="ASQ131" s="26"/>
      <c r="ASR131" s="26"/>
      <c r="ASS131" s="26"/>
      <c r="AST131" s="26"/>
      <c r="ASU131" s="26"/>
      <c r="ASV131" s="26"/>
      <c r="ASW131" s="26"/>
      <c r="ASX131" s="26"/>
      <c r="ASY131" s="26"/>
      <c r="ASZ131" s="26"/>
      <c r="ATA131" s="26"/>
      <c r="ATB131" s="26"/>
      <c r="ATC131" s="26"/>
      <c r="ATD131" s="26"/>
      <c r="ATE131" s="26"/>
      <c r="ATF131" s="26"/>
      <c r="ATG131" s="26"/>
      <c r="ATH131" s="26"/>
      <c r="ATI131" s="26"/>
      <c r="ATJ131" s="26"/>
      <c r="ATK131" s="26"/>
      <c r="ATL131" s="26"/>
      <c r="ATM131" s="26"/>
      <c r="ATN131" s="26"/>
      <c r="ATO131" s="26"/>
      <c r="ATP131" s="26"/>
      <c r="ATQ131" s="26"/>
      <c r="ATR131" s="26"/>
      <c r="ATS131" s="26"/>
      <c r="ATT131" s="26"/>
      <c r="ATU131" s="26"/>
      <c r="ATV131" s="26"/>
      <c r="ATW131" s="26"/>
      <c r="ATX131" s="26"/>
      <c r="ATY131" s="26"/>
      <c r="ATZ131" s="26"/>
      <c r="AUA131" s="26"/>
      <c r="AUB131" s="26"/>
      <c r="AUC131" s="26"/>
      <c r="AUD131" s="26"/>
      <c r="AUE131" s="26"/>
      <c r="AUF131" s="26"/>
      <c r="AUG131" s="26"/>
      <c r="AUH131" s="26"/>
      <c r="AUI131" s="26"/>
      <c r="AUJ131" s="26"/>
      <c r="AUK131" s="26"/>
      <c r="AUL131" s="26"/>
      <c r="AUM131" s="26"/>
      <c r="AUN131" s="26"/>
      <c r="AUO131" s="26"/>
      <c r="AUP131" s="26"/>
      <c r="AUQ131" s="26"/>
      <c r="AUR131" s="26"/>
      <c r="AUS131" s="26"/>
      <c r="AUT131" s="26"/>
      <c r="AUU131" s="26"/>
      <c r="AUV131" s="26"/>
      <c r="AUW131" s="26"/>
      <c r="AUX131" s="26"/>
      <c r="AUY131" s="26"/>
      <c r="AUZ131" s="26"/>
      <c r="AVA131" s="26"/>
      <c r="AVB131" s="26"/>
      <c r="AVC131" s="26"/>
      <c r="AVD131" s="26"/>
      <c r="AVE131" s="26"/>
      <c r="AVF131" s="26"/>
      <c r="AVG131" s="26"/>
      <c r="AVH131" s="26"/>
      <c r="AVI131" s="26"/>
      <c r="AVJ131" s="26"/>
      <c r="AVK131" s="26"/>
      <c r="AVL131" s="26"/>
      <c r="AVM131" s="26"/>
      <c r="AVN131" s="26"/>
      <c r="AVO131" s="26"/>
      <c r="AVP131" s="26"/>
      <c r="AVQ131" s="26"/>
      <c r="AVR131" s="26"/>
      <c r="AVS131" s="26"/>
      <c r="AVT131" s="26"/>
      <c r="AVU131" s="26"/>
      <c r="AVV131" s="26"/>
      <c r="AVW131" s="26"/>
      <c r="AVX131" s="26"/>
      <c r="AVY131" s="26"/>
      <c r="AVZ131" s="26"/>
      <c r="AWA131" s="26"/>
      <c r="AWB131" s="26"/>
      <c r="AWC131" s="26"/>
      <c r="AWD131" s="26"/>
      <c r="AWE131" s="26"/>
      <c r="AWF131" s="26"/>
      <c r="AWG131" s="26"/>
      <c r="AWH131" s="26"/>
      <c r="AWI131" s="26"/>
      <c r="AWJ131" s="26"/>
      <c r="AWK131" s="26"/>
      <c r="AWL131" s="26"/>
      <c r="AWM131" s="26"/>
      <c r="AWN131" s="26"/>
      <c r="AWO131" s="26"/>
      <c r="AWP131" s="26"/>
      <c r="AWQ131" s="26"/>
      <c r="AWR131" s="26"/>
      <c r="AWS131" s="26"/>
      <c r="AWT131" s="26"/>
      <c r="AWU131" s="26"/>
      <c r="AWV131" s="26"/>
      <c r="AWW131" s="26"/>
      <c r="AWX131" s="26"/>
      <c r="AWY131" s="26"/>
      <c r="AWZ131" s="26"/>
      <c r="AXA131" s="26"/>
      <c r="AXB131" s="26"/>
      <c r="AXC131" s="26"/>
      <c r="AXD131" s="26"/>
      <c r="AXE131" s="26"/>
      <c r="AXF131" s="26"/>
      <c r="AXG131" s="26"/>
      <c r="AXH131" s="26"/>
      <c r="AXI131" s="26"/>
      <c r="AXJ131" s="26"/>
      <c r="AXK131" s="26"/>
      <c r="AXL131" s="26"/>
      <c r="AXM131" s="26"/>
      <c r="AXN131" s="26"/>
      <c r="AXO131" s="26"/>
      <c r="AXP131" s="26"/>
      <c r="AXQ131" s="26"/>
      <c r="AXR131" s="26"/>
      <c r="AXS131" s="26"/>
      <c r="AXT131" s="26"/>
      <c r="AXU131" s="26"/>
      <c r="AXV131" s="26"/>
      <c r="AXW131" s="26"/>
      <c r="AXX131" s="26"/>
      <c r="AXY131" s="26"/>
      <c r="AXZ131" s="26"/>
      <c r="AYA131" s="26"/>
      <c r="AYB131" s="26"/>
      <c r="AYC131" s="26"/>
      <c r="AYD131" s="26"/>
      <c r="AYE131" s="26"/>
      <c r="AYF131" s="26"/>
      <c r="AYG131" s="26"/>
      <c r="AYH131" s="26"/>
      <c r="AYI131" s="26"/>
      <c r="AYJ131" s="26"/>
      <c r="AYK131" s="26"/>
      <c r="AYL131" s="26"/>
      <c r="AYM131" s="26"/>
      <c r="AYN131" s="26"/>
      <c r="AYO131" s="26"/>
      <c r="AYP131" s="26"/>
      <c r="AYQ131" s="26"/>
      <c r="AYR131" s="26"/>
      <c r="AYS131" s="26"/>
      <c r="AYT131" s="26"/>
      <c r="AYU131" s="26"/>
      <c r="AYV131" s="26"/>
      <c r="AYW131" s="26"/>
      <c r="AYX131" s="26"/>
      <c r="AYY131" s="26"/>
      <c r="AYZ131" s="26"/>
      <c r="AZA131" s="26"/>
      <c r="AZB131" s="26"/>
      <c r="AZC131" s="26"/>
      <c r="AZD131" s="26"/>
      <c r="AZE131" s="26"/>
      <c r="AZF131" s="26"/>
      <c r="AZG131" s="26"/>
      <c r="AZH131" s="26"/>
      <c r="AZI131" s="26"/>
      <c r="AZJ131" s="26"/>
      <c r="AZK131" s="26"/>
      <c r="AZL131" s="26"/>
      <c r="AZM131" s="26"/>
      <c r="AZN131" s="26"/>
      <c r="AZO131" s="26"/>
      <c r="AZP131" s="26"/>
      <c r="AZQ131" s="26"/>
      <c r="AZR131" s="26"/>
      <c r="AZS131" s="26"/>
      <c r="AZT131" s="26"/>
      <c r="AZU131" s="26"/>
      <c r="AZV131" s="26"/>
      <c r="AZW131" s="26"/>
      <c r="AZX131" s="26"/>
      <c r="AZY131" s="26"/>
      <c r="AZZ131" s="26"/>
      <c r="BAA131" s="26"/>
      <c r="BAB131" s="26"/>
      <c r="BAC131" s="26"/>
      <c r="BAD131" s="26"/>
      <c r="BAE131" s="26"/>
      <c r="BAF131" s="26"/>
      <c r="BAG131" s="26"/>
      <c r="BAH131" s="26"/>
      <c r="BAI131" s="26"/>
      <c r="BAJ131" s="26"/>
      <c r="BAK131" s="26"/>
      <c r="BAL131" s="26"/>
      <c r="BAM131" s="26"/>
      <c r="BAN131" s="26"/>
      <c r="BAO131" s="26"/>
      <c r="BAP131" s="26"/>
      <c r="BAQ131" s="26"/>
      <c r="BAR131" s="26"/>
      <c r="BAS131" s="26"/>
      <c r="BAT131" s="26"/>
      <c r="BAU131" s="26"/>
      <c r="BAV131" s="26"/>
      <c r="BAW131" s="26"/>
      <c r="BAX131" s="26"/>
      <c r="BAY131" s="26"/>
      <c r="BAZ131" s="26"/>
      <c r="BBA131" s="26"/>
      <c r="BBB131" s="26"/>
      <c r="BBC131" s="26"/>
      <c r="BBD131" s="26"/>
      <c r="BBE131" s="26"/>
      <c r="BBF131" s="26"/>
      <c r="BBG131" s="26"/>
      <c r="BBH131" s="26"/>
      <c r="BBI131" s="26"/>
      <c r="BBJ131" s="26"/>
      <c r="BBK131" s="26"/>
      <c r="BBL131" s="26"/>
      <c r="BBM131" s="26"/>
      <c r="BBN131" s="26"/>
      <c r="BBO131" s="26"/>
      <c r="BBP131" s="26"/>
      <c r="BBQ131" s="26"/>
      <c r="BBR131" s="26"/>
      <c r="BBS131" s="26"/>
      <c r="BBT131" s="26"/>
      <c r="BBU131" s="26"/>
      <c r="BBV131" s="26"/>
      <c r="BBW131" s="26"/>
      <c r="BBX131" s="26"/>
      <c r="BBY131" s="26"/>
      <c r="BBZ131" s="26"/>
      <c r="BCA131" s="26"/>
      <c r="BCB131" s="26"/>
      <c r="BCC131" s="26"/>
      <c r="BCD131" s="26"/>
      <c r="BCE131" s="26"/>
      <c r="BCF131" s="26"/>
      <c r="BCG131" s="26"/>
      <c r="BCH131" s="26"/>
      <c r="BCI131" s="26"/>
      <c r="BCJ131" s="26"/>
      <c r="BCK131" s="26"/>
      <c r="BCL131" s="26"/>
      <c r="BCM131" s="26"/>
      <c r="BCN131" s="26"/>
      <c r="BCO131" s="26"/>
      <c r="BCP131" s="26"/>
      <c r="BCQ131" s="26"/>
      <c r="BCR131" s="26"/>
      <c r="BCS131" s="26"/>
      <c r="BCT131" s="26"/>
      <c r="BCU131" s="26"/>
      <c r="BCV131" s="26"/>
      <c r="BCW131" s="26"/>
      <c r="BCX131" s="26"/>
      <c r="BCY131" s="26"/>
      <c r="BCZ131" s="26"/>
      <c r="BDA131" s="26"/>
      <c r="BDB131" s="26"/>
      <c r="BDC131" s="26"/>
      <c r="BDD131" s="26"/>
      <c r="BDE131" s="26"/>
      <c r="BDF131" s="26"/>
      <c r="BDG131" s="26"/>
      <c r="BDH131" s="26"/>
      <c r="BDI131" s="26"/>
      <c r="BDJ131" s="26"/>
      <c r="BDK131" s="26"/>
      <c r="BDL131" s="26"/>
      <c r="BDM131" s="26"/>
      <c r="BDN131" s="26"/>
      <c r="BDO131" s="26"/>
      <c r="BDP131" s="26"/>
      <c r="BDQ131" s="26"/>
      <c r="BDR131" s="26"/>
      <c r="BDS131" s="26"/>
      <c r="BDT131" s="26"/>
      <c r="BDU131" s="26"/>
      <c r="BDV131" s="26"/>
      <c r="BDW131" s="26"/>
      <c r="BDX131" s="26"/>
      <c r="BDY131" s="26"/>
      <c r="BDZ131" s="26"/>
      <c r="BEA131" s="26"/>
      <c r="BEB131" s="26"/>
      <c r="BEC131" s="26"/>
      <c r="BED131" s="26"/>
      <c r="BEE131" s="26"/>
      <c r="BEF131" s="26"/>
      <c r="BEG131" s="26"/>
      <c r="BEH131" s="26"/>
      <c r="BEI131" s="26"/>
      <c r="BEJ131" s="26"/>
      <c r="BEK131" s="26"/>
      <c r="BEL131" s="26"/>
      <c r="BEM131" s="26"/>
      <c r="BEN131" s="26"/>
      <c r="BEO131" s="26"/>
      <c r="BEP131" s="26"/>
      <c r="BEQ131" s="26"/>
      <c r="BER131" s="26"/>
      <c r="BES131" s="26"/>
      <c r="BET131" s="26"/>
      <c r="BEU131" s="26"/>
      <c r="BEV131" s="26"/>
      <c r="BEW131" s="26"/>
      <c r="BEX131" s="26"/>
      <c r="BEY131" s="26"/>
      <c r="BEZ131" s="26"/>
      <c r="BFA131" s="26"/>
      <c r="BFB131" s="26"/>
      <c r="BFC131" s="26"/>
      <c r="BFD131" s="26"/>
      <c r="BFE131" s="26"/>
      <c r="BFF131" s="26"/>
      <c r="BFG131" s="26"/>
      <c r="BFH131" s="26"/>
      <c r="BFI131" s="26"/>
      <c r="BFJ131" s="26"/>
      <c r="BFK131" s="26"/>
      <c r="BFL131" s="26"/>
      <c r="BFM131" s="26"/>
      <c r="BFN131" s="26"/>
      <c r="BFO131" s="26"/>
      <c r="BFP131" s="26"/>
      <c r="BFQ131" s="26"/>
      <c r="BFR131" s="26"/>
      <c r="BFS131" s="26"/>
      <c r="BFT131" s="26"/>
      <c r="BFU131" s="26"/>
      <c r="BFV131" s="26"/>
      <c r="BFW131" s="26"/>
      <c r="BFX131" s="26"/>
      <c r="BFY131" s="26"/>
      <c r="BFZ131" s="26"/>
      <c r="BGA131" s="26"/>
      <c r="BGB131" s="26"/>
      <c r="BGC131" s="26"/>
      <c r="BGD131" s="26"/>
      <c r="BGE131" s="26"/>
      <c r="BGF131" s="26"/>
      <c r="BGG131" s="26"/>
      <c r="BGH131" s="26"/>
      <c r="BGI131" s="26"/>
      <c r="BGJ131" s="26"/>
      <c r="BGK131" s="26"/>
      <c r="BGL131" s="26"/>
      <c r="BGM131" s="26"/>
      <c r="BGN131" s="26"/>
      <c r="BGO131" s="26"/>
      <c r="BGP131" s="26"/>
      <c r="BGQ131" s="26"/>
      <c r="BGR131" s="26"/>
      <c r="BGS131" s="26"/>
      <c r="BGT131" s="26"/>
      <c r="BGU131" s="26"/>
      <c r="BGV131" s="26"/>
      <c r="BGW131" s="26"/>
      <c r="BGX131" s="26"/>
      <c r="BGY131" s="26"/>
      <c r="BGZ131" s="26"/>
      <c r="BHA131" s="26"/>
      <c r="BHB131" s="26"/>
      <c r="BHC131" s="26"/>
      <c r="BHD131" s="26"/>
      <c r="BHE131" s="26"/>
      <c r="BHF131" s="26"/>
      <c r="BHG131" s="26"/>
      <c r="BHH131" s="26"/>
      <c r="BHI131" s="26"/>
      <c r="BHJ131" s="26"/>
      <c r="BHK131" s="26"/>
      <c r="BHL131" s="26"/>
      <c r="BHM131" s="26"/>
      <c r="BHN131" s="26"/>
      <c r="BHO131" s="26"/>
      <c r="BHP131" s="26"/>
      <c r="BHQ131" s="26"/>
      <c r="BHR131" s="26"/>
      <c r="BHS131" s="26"/>
      <c r="BHT131" s="26"/>
      <c r="BHU131" s="26"/>
      <c r="BHV131" s="26"/>
      <c r="BHW131" s="26"/>
      <c r="BHX131" s="26"/>
      <c r="BHY131" s="26"/>
      <c r="BHZ131" s="26"/>
      <c r="BIA131" s="26"/>
      <c r="BIB131" s="26"/>
      <c r="BIC131" s="26"/>
      <c r="BID131" s="26"/>
      <c r="BIE131" s="26"/>
      <c r="BIF131" s="26"/>
      <c r="BIG131" s="26"/>
      <c r="BIH131" s="26"/>
      <c r="BII131" s="26"/>
      <c r="BIJ131" s="26"/>
      <c r="BIK131" s="26"/>
      <c r="BIL131" s="26"/>
      <c r="BIM131" s="26"/>
      <c r="BIN131" s="26"/>
      <c r="BIO131" s="26"/>
      <c r="BIP131" s="26"/>
      <c r="BIQ131" s="26"/>
      <c r="BIR131" s="26"/>
      <c r="BIS131" s="26"/>
      <c r="BIT131" s="26"/>
      <c r="BIU131" s="26"/>
      <c r="BIV131" s="26"/>
      <c r="BIW131" s="26"/>
      <c r="BIX131" s="26"/>
      <c r="BIY131" s="26"/>
      <c r="BIZ131" s="26"/>
      <c r="BJA131" s="26"/>
      <c r="BJB131" s="26"/>
      <c r="BJC131" s="26"/>
      <c r="BJD131" s="26"/>
      <c r="BJE131" s="26"/>
      <c r="BJF131" s="26"/>
      <c r="BJG131" s="26"/>
      <c r="BJH131" s="26"/>
      <c r="BJI131" s="26"/>
      <c r="BJJ131" s="26"/>
      <c r="BJK131" s="26"/>
      <c r="BJL131" s="26"/>
      <c r="BJM131" s="26"/>
      <c r="BJN131" s="26"/>
      <c r="BJO131" s="26"/>
      <c r="BJP131" s="26"/>
      <c r="BJQ131" s="26"/>
      <c r="BJR131" s="26"/>
      <c r="BJS131" s="26"/>
      <c r="BJT131" s="26"/>
      <c r="BJU131" s="26"/>
      <c r="BJV131" s="26"/>
      <c r="BJW131" s="26"/>
      <c r="BJX131" s="26"/>
      <c r="BJY131" s="26"/>
      <c r="BJZ131" s="26"/>
      <c r="BKA131" s="26"/>
      <c r="BKB131" s="26"/>
      <c r="BKC131" s="26"/>
      <c r="BKD131" s="26"/>
      <c r="BKE131" s="26"/>
      <c r="BKF131" s="26"/>
      <c r="BKG131" s="26"/>
      <c r="BKH131" s="26"/>
      <c r="BKI131" s="26"/>
      <c r="BKJ131" s="26"/>
      <c r="BKK131" s="26"/>
      <c r="BKL131" s="26"/>
      <c r="BKM131" s="26"/>
      <c r="BKN131" s="26"/>
      <c r="BKO131" s="26"/>
      <c r="BKP131" s="26"/>
      <c r="BKQ131" s="26"/>
      <c r="BKR131" s="26"/>
      <c r="BKS131" s="26"/>
      <c r="BKT131" s="26"/>
      <c r="BKU131" s="26"/>
      <c r="BKV131" s="26"/>
      <c r="BKW131" s="26"/>
      <c r="BKX131" s="26"/>
      <c r="BKY131" s="26"/>
      <c r="BKZ131" s="26"/>
      <c r="BLA131" s="26"/>
      <c r="BLB131" s="26"/>
      <c r="BLC131" s="26"/>
      <c r="BLD131" s="26"/>
      <c r="BLE131" s="26"/>
      <c r="BLF131" s="26"/>
      <c r="BLG131" s="26"/>
      <c r="BLH131" s="26"/>
      <c r="BLI131" s="26"/>
      <c r="BLJ131" s="26"/>
      <c r="BLK131" s="26"/>
      <c r="BLL131" s="26"/>
      <c r="BLM131" s="26"/>
      <c r="BLN131" s="26"/>
      <c r="BLO131" s="26"/>
      <c r="BLP131" s="26"/>
      <c r="BLQ131" s="26"/>
      <c r="BLR131" s="26"/>
      <c r="BLS131" s="26"/>
      <c r="BLT131" s="26"/>
      <c r="BLU131" s="26"/>
      <c r="BLV131" s="26"/>
      <c r="BLW131" s="26"/>
      <c r="BLX131" s="26"/>
      <c r="BLY131" s="26"/>
      <c r="BLZ131" s="26"/>
      <c r="BMA131" s="26"/>
      <c r="BMB131" s="26"/>
      <c r="BMC131" s="26"/>
      <c r="BMD131" s="26"/>
      <c r="BME131" s="26"/>
      <c r="BMF131" s="26"/>
      <c r="BMG131" s="26"/>
      <c r="BMH131" s="26"/>
      <c r="BMI131" s="26"/>
      <c r="BMJ131" s="26"/>
      <c r="BMK131" s="26"/>
      <c r="BML131" s="26"/>
      <c r="BMM131" s="26"/>
      <c r="BMN131" s="26"/>
      <c r="BMO131" s="26"/>
      <c r="BMP131" s="26"/>
      <c r="BMQ131" s="26"/>
      <c r="BMR131" s="26"/>
      <c r="BMS131" s="26"/>
      <c r="BMT131" s="26"/>
      <c r="BMU131" s="26"/>
      <c r="BMV131" s="26"/>
      <c r="BMW131" s="26"/>
      <c r="BMX131" s="26"/>
      <c r="BMY131" s="26"/>
      <c r="BMZ131" s="26"/>
      <c r="BNA131" s="26"/>
      <c r="BNB131" s="26"/>
      <c r="BNC131" s="26"/>
      <c r="BND131" s="26"/>
      <c r="BNE131" s="26"/>
      <c r="BNF131" s="26"/>
      <c r="BNG131" s="26"/>
      <c r="BNH131" s="26"/>
      <c r="BNI131" s="26"/>
      <c r="BNJ131" s="26"/>
      <c r="BNK131" s="26"/>
      <c r="BNL131" s="26"/>
      <c r="BNM131" s="26"/>
      <c r="BNN131" s="26"/>
      <c r="BNO131" s="26"/>
      <c r="BNP131" s="26"/>
      <c r="BNQ131" s="26"/>
      <c r="BNR131" s="26"/>
      <c r="BNS131" s="26"/>
      <c r="BNT131" s="26"/>
      <c r="BNU131" s="26"/>
      <c r="BNV131" s="26"/>
      <c r="BNW131" s="26"/>
      <c r="BNX131" s="26"/>
      <c r="BNY131" s="26"/>
      <c r="BNZ131" s="26"/>
      <c r="BOA131" s="26"/>
      <c r="BOB131" s="26"/>
      <c r="BOC131" s="26"/>
      <c r="BOD131" s="26"/>
      <c r="BOE131" s="26"/>
      <c r="BOF131" s="26"/>
      <c r="BOG131" s="26"/>
      <c r="BOH131" s="26"/>
      <c r="BOI131" s="26"/>
      <c r="BOJ131" s="26"/>
      <c r="BOK131" s="26"/>
      <c r="BOL131" s="26"/>
      <c r="BOM131" s="26"/>
      <c r="BON131" s="26"/>
      <c r="BOO131" s="26"/>
      <c r="BOP131" s="26"/>
      <c r="BOQ131" s="26"/>
      <c r="BOR131" s="26"/>
      <c r="BOS131" s="26"/>
      <c r="BOT131" s="26"/>
      <c r="BOU131" s="26"/>
      <c r="BOV131" s="26"/>
      <c r="BOW131" s="26"/>
      <c r="BOX131" s="26"/>
      <c r="BOY131" s="26"/>
      <c r="BOZ131" s="26"/>
      <c r="BPA131" s="26"/>
      <c r="BPB131" s="26"/>
      <c r="BPC131" s="26"/>
      <c r="BPD131" s="26"/>
      <c r="BPE131" s="26"/>
      <c r="BPF131" s="26"/>
      <c r="BPG131" s="26"/>
      <c r="BPH131" s="26"/>
      <c r="BPI131" s="26"/>
      <c r="BPJ131" s="26"/>
      <c r="BPK131" s="26"/>
      <c r="BPL131" s="26"/>
      <c r="BPM131" s="26"/>
      <c r="BPN131" s="26"/>
      <c r="BPO131" s="26"/>
      <c r="BPP131" s="26"/>
      <c r="BPQ131" s="26"/>
      <c r="BPR131" s="26"/>
      <c r="BPS131" s="26"/>
      <c r="BPT131" s="26"/>
      <c r="BPU131" s="26"/>
      <c r="BPV131" s="26"/>
      <c r="BPW131" s="26"/>
      <c r="BPX131" s="26"/>
      <c r="BPY131" s="26"/>
      <c r="BPZ131" s="26"/>
      <c r="BQA131" s="26"/>
      <c r="BQB131" s="26"/>
      <c r="BQC131" s="26"/>
      <c r="BQD131" s="26"/>
      <c r="BQE131" s="26"/>
      <c r="BQF131" s="26"/>
      <c r="BQG131" s="26"/>
      <c r="BQH131" s="26"/>
      <c r="BQI131" s="26"/>
      <c r="BQJ131" s="26"/>
      <c r="BQK131" s="26"/>
      <c r="BQL131" s="26"/>
      <c r="BQM131" s="26"/>
      <c r="BQN131" s="26"/>
      <c r="BQO131" s="26"/>
      <c r="BQP131" s="26"/>
      <c r="BQQ131" s="26"/>
      <c r="BQR131" s="26"/>
      <c r="BQS131" s="26"/>
      <c r="BQT131" s="26"/>
      <c r="BQU131" s="26"/>
      <c r="BQV131" s="26"/>
      <c r="BQW131" s="26"/>
      <c r="BQX131" s="26"/>
      <c r="BQY131" s="26"/>
      <c r="BQZ131" s="26"/>
      <c r="BRA131" s="26"/>
      <c r="BRB131" s="26"/>
      <c r="BRC131" s="26"/>
      <c r="BRD131" s="26"/>
      <c r="BRE131" s="26"/>
      <c r="BRF131" s="26"/>
      <c r="BRG131" s="26"/>
      <c r="BRH131" s="26"/>
      <c r="BRI131" s="26"/>
      <c r="BRJ131" s="26"/>
      <c r="BRK131" s="26"/>
      <c r="BRL131" s="26"/>
      <c r="BRM131" s="26"/>
      <c r="BRN131" s="26"/>
      <c r="BRO131" s="26"/>
      <c r="BRP131" s="26"/>
      <c r="BRQ131" s="26"/>
      <c r="BRR131" s="26"/>
      <c r="BRS131" s="26"/>
      <c r="BRT131" s="26"/>
      <c r="BRU131" s="26"/>
      <c r="BRV131" s="26"/>
      <c r="BRW131" s="26"/>
      <c r="BRX131" s="26"/>
      <c r="BRY131" s="26"/>
      <c r="BRZ131" s="26"/>
      <c r="BSA131" s="26"/>
      <c r="BSB131" s="26"/>
      <c r="BSC131" s="26"/>
      <c r="BSD131" s="26"/>
      <c r="BSE131" s="26"/>
      <c r="BSF131" s="26"/>
      <c r="BSG131" s="26"/>
      <c r="BSH131" s="26"/>
      <c r="BSI131" s="26"/>
      <c r="BSJ131" s="26"/>
      <c r="BSK131" s="26"/>
      <c r="BSL131" s="26"/>
      <c r="BSM131" s="26"/>
      <c r="BSN131" s="26"/>
      <c r="BSO131" s="26"/>
      <c r="BSP131" s="26"/>
      <c r="BSQ131" s="26"/>
      <c r="BSR131" s="26"/>
      <c r="BSS131" s="26"/>
      <c r="BST131" s="26"/>
      <c r="BSU131" s="26"/>
      <c r="BSV131" s="26"/>
      <c r="BSW131" s="26"/>
      <c r="BSX131" s="26"/>
      <c r="BSY131" s="26"/>
      <c r="BSZ131" s="26"/>
      <c r="BTA131" s="26"/>
      <c r="BTB131" s="26"/>
      <c r="BTC131" s="26"/>
      <c r="BTD131" s="26"/>
      <c r="BTE131" s="26"/>
      <c r="BTF131" s="26"/>
      <c r="BTG131" s="26"/>
      <c r="BTH131" s="26"/>
      <c r="BTI131" s="26"/>
      <c r="BTJ131" s="26"/>
      <c r="BTK131" s="26"/>
      <c r="BTL131" s="26"/>
      <c r="BTM131" s="26"/>
      <c r="BTN131" s="26"/>
      <c r="BTO131" s="26"/>
      <c r="BTP131" s="26"/>
      <c r="BTQ131" s="26"/>
      <c r="BTR131" s="26"/>
      <c r="BTS131" s="26"/>
      <c r="BTT131" s="26"/>
      <c r="BTU131" s="26"/>
      <c r="BTV131" s="26"/>
      <c r="BTW131" s="26"/>
      <c r="BTX131" s="26"/>
      <c r="BTY131" s="26"/>
      <c r="BTZ131" s="26"/>
      <c r="BUA131" s="26"/>
    </row>
    <row r="132" spans="1:1899" s="23" customFormat="1" ht="66" customHeight="1" x14ac:dyDescent="0.25">
      <c r="A132" s="34" t="s">
        <v>82</v>
      </c>
      <c r="B132" s="48" t="s">
        <v>23</v>
      </c>
      <c r="C132" s="48" t="s">
        <v>24</v>
      </c>
      <c r="D132" s="48" t="s">
        <v>258</v>
      </c>
      <c r="E132" s="48" t="s">
        <v>18</v>
      </c>
      <c r="F132" s="55" t="s">
        <v>19</v>
      </c>
      <c r="G132" s="17">
        <v>0</v>
      </c>
      <c r="H132" s="37">
        <v>44868</v>
      </c>
      <c r="I132" s="15">
        <v>1.6</v>
      </c>
      <c r="J132" s="15">
        <v>0</v>
      </c>
      <c r="K132" s="15">
        <v>0</v>
      </c>
      <c r="L132" s="15">
        <v>48414.06</v>
      </c>
      <c r="M132" s="15">
        <v>0</v>
      </c>
      <c r="N132" s="30"/>
      <c r="O132" s="31"/>
      <c r="P132" s="31"/>
      <c r="Q132" s="112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6"/>
      <c r="CZ132" s="26"/>
      <c r="DA132" s="26"/>
      <c r="DB132" s="26"/>
      <c r="DC132" s="26"/>
      <c r="DD132" s="26"/>
      <c r="DE132" s="26"/>
      <c r="DF132" s="26"/>
      <c r="DG132" s="26"/>
      <c r="DH132" s="26"/>
      <c r="DI132" s="26"/>
      <c r="DJ132" s="26"/>
      <c r="DK132" s="26"/>
      <c r="DL132" s="26"/>
      <c r="DM132" s="26"/>
      <c r="DN132" s="26"/>
      <c r="DO132" s="26"/>
      <c r="DP132" s="26"/>
      <c r="DQ132" s="26"/>
      <c r="DR132" s="26"/>
      <c r="DS132" s="26"/>
      <c r="DT132" s="26"/>
      <c r="DU132" s="26"/>
      <c r="DV132" s="26"/>
      <c r="DW132" s="26"/>
      <c r="DX132" s="26"/>
      <c r="DY132" s="26"/>
      <c r="DZ132" s="26"/>
      <c r="EA132" s="26"/>
      <c r="EB132" s="26"/>
      <c r="EC132" s="26"/>
      <c r="ED132" s="26"/>
      <c r="EE132" s="26"/>
      <c r="EF132" s="26"/>
      <c r="EG132" s="26"/>
      <c r="EH132" s="26"/>
      <c r="EI132" s="26"/>
      <c r="EJ132" s="26"/>
      <c r="EK132" s="26"/>
      <c r="EL132" s="26"/>
      <c r="EM132" s="26"/>
      <c r="EN132" s="26"/>
      <c r="EO132" s="26"/>
      <c r="EP132" s="26"/>
      <c r="EQ132" s="26"/>
      <c r="ER132" s="26"/>
      <c r="ES132" s="26"/>
      <c r="ET132" s="26"/>
      <c r="EU132" s="26"/>
      <c r="EV132" s="26"/>
      <c r="EW132" s="26"/>
      <c r="EX132" s="26"/>
      <c r="EY132" s="26"/>
      <c r="EZ132" s="26"/>
      <c r="FA132" s="26"/>
      <c r="FB132" s="26"/>
      <c r="FC132" s="26"/>
      <c r="FD132" s="26"/>
      <c r="FE132" s="26"/>
      <c r="FF132" s="26"/>
      <c r="FG132" s="26"/>
      <c r="FH132" s="26"/>
      <c r="FI132" s="26"/>
      <c r="FJ132" s="26"/>
      <c r="FK132" s="26"/>
      <c r="FL132" s="26"/>
      <c r="FM132" s="26"/>
      <c r="FN132" s="26"/>
      <c r="FO132" s="26"/>
      <c r="FP132" s="26"/>
      <c r="FQ132" s="26"/>
      <c r="FR132" s="26"/>
      <c r="FS132" s="26"/>
      <c r="FT132" s="26"/>
      <c r="FU132" s="26"/>
      <c r="FV132" s="26"/>
      <c r="FW132" s="26"/>
      <c r="FX132" s="26"/>
      <c r="FY132" s="26"/>
      <c r="FZ132" s="26"/>
      <c r="GA132" s="26"/>
      <c r="GB132" s="26"/>
      <c r="GC132" s="26"/>
      <c r="GD132" s="26"/>
      <c r="GE132" s="26"/>
      <c r="GF132" s="26"/>
      <c r="GG132" s="26"/>
      <c r="GH132" s="26"/>
      <c r="GI132" s="26"/>
      <c r="GJ132" s="26"/>
      <c r="GK132" s="26"/>
      <c r="GL132" s="26"/>
      <c r="GM132" s="26"/>
      <c r="GN132" s="26"/>
      <c r="GO132" s="26"/>
      <c r="GP132" s="26"/>
      <c r="GQ132" s="26"/>
      <c r="GR132" s="26"/>
      <c r="GS132" s="26"/>
      <c r="GT132" s="26"/>
      <c r="GU132" s="26"/>
      <c r="GV132" s="26"/>
      <c r="GW132" s="26"/>
      <c r="GX132" s="26"/>
      <c r="GY132" s="26"/>
      <c r="GZ132" s="26"/>
      <c r="HA132" s="26"/>
      <c r="HB132" s="26"/>
      <c r="HC132" s="26"/>
      <c r="HD132" s="26"/>
      <c r="HE132" s="26"/>
      <c r="HF132" s="26"/>
      <c r="HG132" s="26"/>
      <c r="HH132" s="26"/>
      <c r="HI132" s="26"/>
      <c r="HJ132" s="26"/>
      <c r="HK132" s="26"/>
      <c r="HL132" s="26"/>
      <c r="HM132" s="26"/>
      <c r="HN132" s="26"/>
      <c r="HO132" s="26"/>
      <c r="HP132" s="26"/>
      <c r="HQ132" s="26"/>
      <c r="HR132" s="26"/>
      <c r="HS132" s="26"/>
      <c r="HT132" s="26"/>
      <c r="HU132" s="26"/>
      <c r="HV132" s="26"/>
      <c r="HW132" s="26"/>
      <c r="HX132" s="26"/>
      <c r="HY132" s="26"/>
      <c r="HZ132" s="26"/>
      <c r="IA132" s="26"/>
      <c r="IB132" s="26"/>
      <c r="IC132" s="26"/>
      <c r="ID132" s="26"/>
      <c r="IE132" s="26"/>
      <c r="IF132" s="26"/>
      <c r="IG132" s="26"/>
      <c r="IH132" s="26"/>
      <c r="II132" s="26"/>
      <c r="IJ132" s="26"/>
      <c r="IK132" s="26"/>
      <c r="IL132" s="26"/>
      <c r="IM132" s="26"/>
      <c r="IN132" s="26"/>
      <c r="IO132" s="26"/>
      <c r="IP132" s="26"/>
      <c r="IQ132" s="26"/>
      <c r="IR132" s="26"/>
      <c r="IS132" s="26"/>
      <c r="IT132" s="26"/>
      <c r="IU132" s="26"/>
      <c r="IV132" s="26"/>
      <c r="IW132" s="26"/>
      <c r="IX132" s="26"/>
      <c r="IY132" s="26"/>
      <c r="IZ132" s="26"/>
      <c r="JA132" s="26"/>
      <c r="JB132" s="26"/>
      <c r="JC132" s="26"/>
      <c r="JD132" s="26"/>
      <c r="JE132" s="26"/>
      <c r="JF132" s="26"/>
      <c r="JG132" s="26"/>
      <c r="JH132" s="26"/>
      <c r="JI132" s="26"/>
      <c r="JJ132" s="26"/>
      <c r="JK132" s="26"/>
      <c r="JL132" s="26"/>
      <c r="JM132" s="26"/>
      <c r="JN132" s="26"/>
      <c r="JO132" s="26"/>
      <c r="JP132" s="26"/>
      <c r="JQ132" s="26"/>
      <c r="JR132" s="26"/>
      <c r="JS132" s="26"/>
      <c r="JT132" s="26"/>
      <c r="JU132" s="26"/>
      <c r="JV132" s="26"/>
      <c r="JW132" s="26"/>
      <c r="JX132" s="26"/>
      <c r="JY132" s="26"/>
      <c r="JZ132" s="26"/>
      <c r="KA132" s="26"/>
      <c r="KB132" s="26"/>
      <c r="KC132" s="26"/>
      <c r="KD132" s="26"/>
      <c r="KE132" s="26"/>
      <c r="KF132" s="26"/>
      <c r="KG132" s="26"/>
      <c r="KH132" s="26"/>
      <c r="KI132" s="26"/>
      <c r="KJ132" s="26"/>
      <c r="KK132" s="26"/>
      <c r="KL132" s="26"/>
      <c r="KM132" s="26"/>
      <c r="KN132" s="26"/>
      <c r="KO132" s="26"/>
      <c r="KP132" s="26"/>
      <c r="KQ132" s="26"/>
      <c r="KR132" s="26"/>
      <c r="KS132" s="26"/>
      <c r="KT132" s="26"/>
      <c r="KU132" s="26"/>
      <c r="KV132" s="26"/>
      <c r="KW132" s="26"/>
      <c r="KX132" s="26"/>
      <c r="KY132" s="26"/>
      <c r="KZ132" s="26"/>
      <c r="LA132" s="26"/>
      <c r="LB132" s="26"/>
      <c r="LC132" s="26"/>
      <c r="LD132" s="26"/>
      <c r="LE132" s="26"/>
      <c r="LF132" s="26"/>
      <c r="LG132" s="26"/>
      <c r="LH132" s="26"/>
      <c r="LI132" s="26"/>
      <c r="LJ132" s="26"/>
      <c r="LK132" s="26"/>
      <c r="LL132" s="26"/>
      <c r="LM132" s="26"/>
      <c r="LN132" s="26"/>
      <c r="LO132" s="26"/>
      <c r="LP132" s="26"/>
      <c r="LQ132" s="26"/>
      <c r="LR132" s="26"/>
      <c r="LS132" s="26"/>
      <c r="LT132" s="26"/>
      <c r="LU132" s="26"/>
      <c r="LV132" s="26"/>
      <c r="LW132" s="26"/>
      <c r="LX132" s="26"/>
      <c r="LY132" s="26"/>
      <c r="LZ132" s="26"/>
      <c r="MA132" s="26"/>
      <c r="MB132" s="26"/>
      <c r="MC132" s="26"/>
      <c r="MD132" s="26"/>
      <c r="ME132" s="26"/>
      <c r="MF132" s="26"/>
      <c r="MG132" s="26"/>
      <c r="MH132" s="26"/>
      <c r="MI132" s="26"/>
      <c r="MJ132" s="26"/>
      <c r="MK132" s="26"/>
      <c r="ML132" s="26"/>
      <c r="MM132" s="26"/>
      <c r="MN132" s="26"/>
      <c r="MO132" s="26"/>
      <c r="MP132" s="26"/>
      <c r="MQ132" s="26"/>
      <c r="MR132" s="26"/>
      <c r="MS132" s="26"/>
      <c r="MT132" s="26"/>
      <c r="MU132" s="26"/>
      <c r="MV132" s="26"/>
      <c r="MW132" s="26"/>
      <c r="MX132" s="26"/>
      <c r="MY132" s="26"/>
      <c r="MZ132" s="26"/>
      <c r="NA132" s="26"/>
      <c r="NB132" s="26"/>
      <c r="NC132" s="26"/>
      <c r="ND132" s="26"/>
      <c r="NE132" s="26"/>
      <c r="NF132" s="26"/>
      <c r="NG132" s="26"/>
      <c r="NH132" s="26"/>
      <c r="NI132" s="26"/>
      <c r="NJ132" s="26"/>
      <c r="NK132" s="26"/>
      <c r="NL132" s="26"/>
      <c r="NM132" s="26"/>
      <c r="NN132" s="26"/>
      <c r="NO132" s="26"/>
      <c r="NP132" s="26"/>
      <c r="NQ132" s="26"/>
      <c r="NR132" s="26"/>
      <c r="NS132" s="26"/>
      <c r="NT132" s="26"/>
      <c r="NU132" s="26"/>
      <c r="NV132" s="26"/>
      <c r="NW132" s="26"/>
      <c r="NX132" s="26"/>
      <c r="NY132" s="26"/>
      <c r="NZ132" s="26"/>
      <c r="OA132" s="26"/>
      <c r="OB132" s="26"/>
      <c r="OC132" s="26"/>
      <c r="OD132" s="26"/>
      <c r="OE132" s="26"/>
      <c r="OF132" s="26"/>
      <c r="OG132" s="26"/>
      <c r="OH132" s="26"/>
      <c r="OI132" s="26"/>
      <c r="OJ132" s="26"/>
      <c r="OK132" s="26"/>
      <c r="OL132" s="26"/>
      <c r="OM132" s="26"/>
      <c r="ON132" s="26"/>
      <c r="OO132" s="26"/>
      <c r="OP132" s="26"/>
      <c r="OQ132" s="26"/>
      <c r="OR132" s="26"/>
      <c r="OS132" s="26"/>
      <c r="OT132" s="26"/>
      <c r="OU132" s="26"/>
      <c r="OV132" s="26"/>
      <c r="OW132" s="26"/>
      <c r="OX132" s="26"/>
      <c r="OY132" s="26"/>
      <c r="OZ132" s="26"/>
      <c r="PA132" s="26"/>
      <c r="PB132" s="26"/>
      <c r="PC132" s="26"/>
      <c r="PD132" s="26"/>
      <c r="PE132" s="26"/>
      <c r="PF132" s="26"/>
      <c r="PG132" s="26"/>
      <c r="PH132" s="26"/>
      <c r="PI132" s="26"/>
      <c r="PJ132" s="26"/>
      <c r="PK132" s="26"/>
      <c r="PL132" s="26"/>
      <c r="PM132" s="26"/>
      <c r="PN132" s="26"/>
      <c r="PO132" s="26"/>
      <c r="PP132" s="26"/>
      <c r="PQ132" s="26"/>
      <c r="PR132" s="26"/>
      <c r="PS132" s="26"/>
      <c r="PT132" s="26"/>
      <c r="PU132" s="26"/>
      <c r="PV132" s="26"/>
      <c r="PW132" s="26"/>
      <c r="PX132" s="26"/>
      <c r="PY132" s="26"/>
      <c r="PZ132" s="26"/>
      <c r="QA132" s="26"/>
      <c r="QB132" s="26"/>
      <c r="QC132" s="26"/>
      <c r="QD132" s="26"/>
      <c r="QE132" s="26"/>
      <c r="QF132" s="26"/>
      <c r="QG132" s="26"/>
      <c r="QH132" s="26"/>
      <c r="QI132" s="26"/>
      <c r="QJ132" s="26"/>
      <c r="QK132" s="26"/>
      <c r="QL132" s="26"/>
      <c r="QM132" s="26"/>
      <c r="QN132" s="26"/>
      <c r="QO132" s="26"/>
      <c r="QP132" s="26"/>
      <c r="QQ132" s="26"/>
      <c r="QR132" s="26"/>
      <c r="QS132" s="26"/>
      <c r="QT132" s="26"/>
      <c r="QU132" s="26"/>
      <c r="QV132" s="26"/>
      <c r="QW132" s="26"/>
      <c r="QX132" s="26"/>
      <c r="QY132" s="26"/>
      <c r="QZ132" s="26"/>
      <c r="RA132" s="26"/>
      <c r="RB132" s="26"/>
      <c r="RC132" s="26"/>
      <c r="RD132" s="26"/>
      <c r="RE132" s="26"/>
      <c r="RF132" s="26"/>
      <c r="RG132" s="26"/>
      <c r="RH132" s="26"/>
      <c r="RI132" s="26"/>
      <c r="RJ132" s="26"/>
      <c r="RK132" s="26"/>
      <c r="RL132" s="26"/>
      <c r="RM132" s="26"/>
      <c r="RN132" s="26"/>
      <c r="RO132" s="26"/>
      <c r="RP132" s="26"/>
      <c r="RQ132" s="26"/>
      <c r="RR132" s="26"/>
      <c r="RS132" s="26"/>
      <c r="RT132" s="26"/>
      <c r="RU132" s="26"/>
      <c r="RV132" s="26"/>
      <c r="RW132" s="26"/>
      <c r="RX132" s="26"/>
      <c r="RY132" s="26"/>
      <c r="RZ132" s="26"/>
      <c r="SA132" s="26"/>
      <c r="SB132" s="26"/>
      <c r="SC132" s="26"/>
      <c r="SD132" s="26"/>
      <c r="SE132" s="26"/>
      <c r="SF132" s="26"/>
      <c r="SG132" s="26"/>
      <c r="SH132" s="26"/>
      <c r="SI132" s="26"/>
      <c r="SJ132" s="26"/>
      <c r="SK132" s="26"/>
      <c r="SL132" s="26"/>
      <c r="SM132" s="26"/>
      <c r="SN132" s="26"/>
      <c r="SO132" s="26"/>
      <c r="SP132" s="26"/>
      <c r="SQ132" s="26"/>
      <c r="SR132" s="26"/>
      <c r="SS132" s="26"/>
      <c r="ST132" s="26"/>
      <c r="SU132" s="26"/>
      <c r="SV132" s="26"/>
      <c r="SW132" s="26"/>
      <c r="SX132" s="26"/>
      <c r="SY132" s="26"/>
      <c r="SZ132" s="26"/>
      <c r="TA132" s="26"/>
      <c r="TB132" s="26"/>
      <c r="TC132" s="26"/>
      <c r="TD132" s="26"/>
      <c r="TE132" s="26"/>
      <c r="TF132" s="26"/>
      <c r="TG132" s="26"/>
      <c r="TH132" s="26"/>
      <c r="TI132" s="26"/>
      <c r="TJ132" s="26"/>
      <c r="TK132" s="26"/>
      <c r="TL132" s="26"/>
      <c r="TM132" s="26"/>
      <c r="TN132" s="26"/>
      <c r="TO132" s="26"/>
      <c r="TP132" s="26"/>
      <c r="TQ132" s="26"/>
      <c r="TR132" s="26"/>
      <c r="TS132" s="26"/>
      <c r="TT132" s="26"/>
      <c r="TU132" s="26"/>
      <c r="TV132" s="26"/>
      <c r="TW132" s="26"/>
      <c r="TX132" s="26"/>
      <c r="TY132" s="26"/>
      <c r="TZ132" s="26"/>
      <c r="UA132" s="26"/>
      <c r="UB132" s="26"/>
      <c r="UC132" s="26"/>
      <c r="UD132" s="26"/>
      <c r="UE132" s="26"/>
      <c r="UF132" s="26"/>
      <c r="UG132" s="26"/>
      <c r="UH132" s="26"/>
      <c r="UI132" s="26"/>
      <c r="UJ132" s="26"/>
      <c r="UK132" s="26"/>
      <c r="UL132" s="26"/>
      <c r="UM132" s="26"/>
      <c r="UN132" s="26"/>
      <c r="UO132" s="26"/>
      <c r="UP132" s="26"/>
      <c r="UQ132" s="26"/>
      <c r="UR132" s="26"/>
      <c r="US132" s="26"/>
      <c r="UT132" s="26"/>
      <c r="UU132" s="26"/>
      <c r="UV132" s="26"/>
      <c r="UW132" s="26"/>
      <c r="UX132" s="26"/>
      <c r="UY132" s="26"/>
      <c r="UZ132" s="26"/>
      <c r="VA132" s="26"/>
      <c r="VB132" s="26"/>
      <c r="VC132" s="26"/>
      <c r="VD132" s="26"/>
      <c r="VE132" s="26"/>
      <c r="VF132" s="26"/>
      <c r="VG132" s="26"/>
      <c r="VH132" s="26"/>
      <c r="VI132" s="26"/>
      <c r="VJ132" s="26"/>
      <c r="VK132" s="26"/>
      <c r="VL132" s="26"/>
      <c r="VM132" s="26"/>
      <c r="VN132" s="26"/>
      <c r="VO132" s="26"/>
      <c r="VP132" s="26"/>
      <c r="VQ132" s="26"/>
      <c r="VR132" s="26"/>
      <c r="VS132" s="26"/>
      <c r="VT132" s="26"/>
      <c r="VU132" s="26"/>
      <c r="VV132" s="26"/>
      <c r="VW132" s="26"/>
      <c r="VX132" s="26"/>
      <c r="VY132" s="26"/>
      <c r="VZ132" s="26"/>
      <c r="WA132" s="26"/>
      <c r="WB132" s="26"/>
      <c r="WC132" s="26"/>
      <c r="WD132" s="26"/>
      <c r="WE132" s="26"/>
      <c r="WF132" s="26"/>
      <c r="WG132" s="26"/>
      <c r="WH132" s="26"/>
      <c r="WI132" s="26"/>
      <c r="WJ132" s="26"/>
      <c r="WK132" s="26"/>
      <c r="WL132" s="26"/>
      <c r="WM132" s="26"/>
      <c r="WN132" s="26"/>
      <c r="WO132" s="26"/>
      <c r="WP132" s="26"/>
      <c r="WQ132" s="26"/>
      <c r="WR132" s="26"/>
      <c r="WS132" s="26"/>
      <c r="WT132" s="26"/>
      <c r="WU132" s="26"/>
      <c r="WV132" s="26"/>
      <c r="WW132" s="26"/>
      <c r="WX132" s="26"/>
      <c r="WY132" s="26"/>
      <c r="WZ132" s="26"/>
      <c r="XA132" s="26"/>
      <c r="XB132" s="26"/>
      <c r="XC132" s="26"/>
      <c r="XD132" s="26"/>
      <c r="XE132" s="26"/>
      <c r="XF132" s="26"/>
      <c r="XG132" s="26"/>
      <c r="XH132" s="26"/>
      <c r="XI132" s="26"/>
      <c r="XJ132" s="26"/>
      <c r="XK132" s="26"/>
      <c r="XL132" s="26"/>
      <c r="XM132" s="26"/>
      <c r="XN132" s="26"/>
      <c r="XO132" s="26"/>
      <c r="XP132" s="26"/>
      <c r="XQ132" s="26"/>
      <c r="XR132" s="26"/>
      <c r="XS132" s="26"/>
      <c r="XT132" s="26"/>
      <c r="XU132" s="26"/>
      <c r="XV132" s="26"/>
      <c r="XW132" s="26"/>
      <c r="XX132" s="26"/>
      <c r="XY132" s="26"/>
      <c r="XZ132" s="26"/>
      <c r="YA132" s="26"/>
      <c r="YB132" s="26"/>
      <c r="YC132" s="26"/>
      <c r="YD132" s="26"/>
      <c r="YE132" s="26"/>
      <c r="YF132" s="26"/>
      <c r="YG132" s="26"/>
      <c r="YH132" s="26"/>
      <c r="YI132" s="26"/>
      <c r="YJ132" s="26"/>
      <c r="YK132" s="26"/>
      <c r="YL132" s="26"/>
      <c r="YM132" s="26"/>
      <c r="YN132" s="26"/>
      <c r="YO132" s="26"/>
      <c r="YP132" s="26"/>
      <c r="YQ132" s="26"/>
      <c r="YR132" s="26"/>
      <c r="YS132" s="26"/>
      <c r="YT132" s="26"/>
      <c r="YU132" s="26"/>
      <c r="YV132" s="26"/>
      <c r="YW132" s="26"/>
      <c r="YX132" s="26"/>
      <c r="YY132" s="26"/>
      <c r="YZ132" s="26"/>
      <c r="ZA132" s="26"/>
      <c r="ZB132" s="26"/>
      <c r="ZC132" s="26"/>
      <c r="ZD132" s="26"/>
      <c r="ZE132" s="26"/>
      <c r="ZF132" s="26"/>
      <c r="ZG132" s="26"/>
      <c r="ZH132" s="26"/>
      <c r="ZI132" s="26"/>
      <c r="ZJ132" s="26"/>
      <c r="ZK132" s="26"/>
      <c r="ZL132" s="26"/>
      <c r="ZM132" s="26"/>
      <c r="ZN132" s="26"/>
      <c r="ZO132" s="26"/>
      <c r="ZP132" s="26"/>
      <c r="ZQ132" s="26"/>
      <c r="ZR132" s="26"/>
      <c r="ZS132" s="26"/>
      <c r="ZT132" s="26"/>
      <c r="ZU132" s="26"/>
      <c r="ZV132" s="26"/>
      <c r="ZW132" s="26"/>
      <c r="ZX132" s="26"/>
      <c r="ZY132" s="26"/>
      <c r="ZZ132" s="26"/>
      <c r="AAA132" s="26"/>
      <c r="AAB132" s="26"/>
      <c r="AAC132" s="26"/>
      <c r="AAD132" s="26"/>
      <c r="AAE132" s="26"/>
      <c r="AAF132" s="26"/>
      <c r="AAG132" s="26"/>
      <c r="AAH132" s="26"/>
      <c r="AAI132" s="26"/>
      <c r="AAJ132" s="26"/>
      <c r="AAK132" s="26"/>
      <c r="AAL132" s="26"/>
      <c r="AAM132" s="26"/>
      <c r="AAN132" s="26"/>
      <c r="AAO132" s="26"/>
      <c r="AAP132" s="26"/>
      <c r="AAQ132" s="26"/>
      <c r="AAR132" s="26"/>
      <c r="AAS132" s="26"/>
      <c r="AAT132" s="26"/>
      <c r="AAU132" s="26"/>
      <c r="AAV132" s="26"/>
      <c r="AAW132" s="26"/>
      <c r="AAX132" s="26"/>
      <c r="AAY132" s="26"/>
      <c r="AAZ132" s="26"/>
      <c r="ABA132" s="26"/>
      <c r="ABB132" s="26"/>
      <c r="ABC132" s="26"/>
      <c r="ABD132" s="26"/>
      <c r="ABE132" s="26"/>
      <c r="ABF132" s="26"/>
      <c r="ABG132" s="26"/>
      <c r="ABH132" s="26"/>
      <c r="ABI132" s="26"/>
      <c r="ABJ132" s="26"/>
      <c r="ABK132" s="26"/>
      <c r="ABL132" s="26"/>
      <c r="ABM132" s="26"/>
      <c r="ABN132" s="26"/>
      <c r="ABO132" s="26"/>
      <c r="ABP132" s="26"/>
      <c r="ABQ132" s="26"/>
      <c r="ABR132" s="26"/>
      <c r="ABS132" s="26"/>
      <c r="ABT132" s="26"/>
      <c r="ABU132" s="26"/>
      <c r="ABV132" s="26"/>
      <c r="ABW132" s="26"/>
      <c r="ABX132" s="26"/>
      <c r="ABY132" s="26"/>
      <c r="ABZ132" s="26"/>
      <c r="ACA132" s="26"/>
      <c r="ACB132" s="26"/>
      <c r="ACC132" s="26"/>
      <c r="ACD132" s="26"/>
      <c r="ACE132" s="26"/>
      <c r="ACF132" s="26"/>
      <c r="ACG132" s="26"/>
      <c r="ACH132" s="26"/>
      <c r="ACI132" s="26"/>
      <c r="ACJ132" s="26"/>
      <c r="ACK132" s="26"/>
      <c r="ACL132" s="26"/>
      <c r="ACM132" s="26"/>
      <c r="ACN132" s="26"/>
      <c r="ACO132" s="26"/>
      <c r="ACP132" s="26"/>
      <c r="ACQ132" s="26"/>
      <c r="ACR132" s="26"/>
      <c r="ACS132" s="26"/>
      <c r="ACT132" s="26"/>
      <c r="ACU132" s="26"/>
      <c r="ACV132" s="26"/>
      <c r="ACW132" s="26"/>
      <c r="ACX132" s="26"/>
      <c r="ACY132" s="26"/>
      <c r="ACZ132" s="26"/>
      <c r="ADA132" s="26"/>
      <c r="ADB132" s="26"/>
      <c r="ADC132" s="26"/>
      <c r="ADD132" s="26"/>
      <c r="ADE132" s="26"/>
      <c r="ADF132" s="26"/>
      <c r="ADG132" s="26"/>
      <c r="ADH132" s="26"/>
      <c r="ADI132" s="26"/>
      <c r="ADJ132" s="26"/>
      <c r="ADK132" s="26"/>
      <c r="ADL132" s="26"/>
      <c r="ADM132" s="26"/>
      <c r="ADN132" s="26"/>
      <c r="ADO132" s="26"/>
      <c r="ADP132" s="26"/>
      <c r="ADQ132" s="26"/>
      <c r="ADR132" s="26"/>
      <c r="ADS132" s="26"/>
      <c r="ADT132" s="26"/>
      <c r="ADU132" s="26"/>
      <c r="ADV132" s="26"/>
      <c r="ADW132" s="26"/>
      <c r="ADX132" s="26"/>
      <c r="ADY132" s="26"/>
      <c r="ADZ132" s="26"/>
      <c r="AEA132" s="26"/>
      <c r="AEB132" s="26"/>
      <c r="AEC132" s="26"/>
      <c r="AED132" s="26"/>
      <c r="AEE132" s="26"/>
      <c r="AEF132" s="26"/>
      <c r="AEG132" s="26"/>
      <c r="AEH132" s="26"/>
      <c r="AEI132" s="26"/>
      <c r="AEJ132" s="26"/>
      <c r="AEK132" s="26"/>
      <c r="AEL132" s="26"/>
      <c r="AEM132" s="26"/>
      <c r="AEN132" s="26"/>
      <c r="AEO132" s="26"/>
      <c r="AEP132" s="26"/>
      <c r="AEQ132" s="26"/>
      <c r="AER132" s="26"/>
      <c r="AES132" s="26"/>
      <c r="AET132" s="26"/>
      <c r="AEU132" s="26"/>
      <c r="AEV132" s="26"/>
      <c r="AEW132" s="26"/>
      <c r="AEX132" s="26"/>
      <c r="AEY132" s="26"/>
      <c r="AEZ132" s="26"/>
      <c r="AFA132" s="26"/>
      <c r="AFB132" s="26"/>
      <c r="AFC132" s="26"/>
      <c r="AFD132" s="26"/>
      <c r="AFE132" s="26"/>
      <c r="AFF132" s="26"/>
      <c r="AFG132" s="26"/>
      <c r="AFH132" s="26"/>
      <c r="AFI132" s="26"/>
      <c r="AFJ132" s="26"/>
      <c r="AFK132" s="26"/>
      <c r="AFL132" s="26"/>
      <c r="AFM132" s="26"/>
      <c r="AFN132" s="26"/>
      <c r="AFO132" s="26"/>
      <c r="AFP132" s="26"/>
      <c r="AFQ132" s="26"/>
      <c r="AFR132" s="26"/>
      <c r="AFS132" s="26"/>
      <c r="AFT132" s="26"/>
      <c r="AFU132" s="26"/>
      <c r="AFV132" s="26"/>
      <c r="AFW132" s="26"/>
      <c r="AFX132" s="26"/>
      <c r="AFY132" s="26"/>
      <c r="AFZ132" s="26"/>
      <c r="AGA132" s="26"/>
      <c r="AGB132" s="26"/>
      <c r="AGC132" s="26"/>
      <c r="AGD132" s="26"/>
      <c r="AGE132" s="26"/>
      <c r="AGF132" s="26"/>
      <c r="AGG132" s="26"/>
      <c r="AGH132" s="26"/>
      <c r="AGI132" s="26"/>
      <c r="AGJ132" s="26"/>
      <c r="AGK132" s="26"/>
      <c r="AGL132" s="26"/>
      <c r="AGM132" s="26"/>
      <c r="AGN132" s="26"/>
      <c r="AGO132" s="26"/>
      <c r="AGP132" s="26"/>
      <c r="AGQ132" s="26"/>
      <c r="AGR132" s="26"/>
      <c r="AGS132" s="26"/>
      <c r="AGT132" s="26"/>
      <c r="AGU132" s="26"/>
      <c r="AGV132" s="26"/>
      <c r="AGW132" s="26"/>
      <c r="AGX132" s="26"/>
      <c r="AGY132" s="26"/>
      <c r="AGZ132" s="26"/>
      <c r="AHA132" s="26"/>
      <c r="AHB132" s="26"/>
      <c r="AHC132" s="26"/>
      <c r="AHD132" s="26"/>
      <c r="AHE132" s="26"/>
      <c r="AHF132" s="26"/>
      <c r="AHG132" s="26"/>
      <c r="AHH132" s="26"/>
      <c r="AHI132" s="26"/>
      <c r="AHJ132" s="26"/>
      <c r="AHK132" s="26"/>
      <c r="AHL132" s="26"/>
      <c r="AHM132" s="26"/>
      <c r="AHN132" s="26"/>
      <c r="AHO132" s="26"/>
      <c r="AHP132" s="26"/>
      <c r="AHQ132" s="26"/>
      <c r="AHR132" s="26"/>
      <c r="AHS132" s="26"/>
      <c r="AHT132" s="26"/>
      <c r="AHU132" s="26"/>
      <c r="AHV132" s="26"/>
      <c r="AHW132" s="26"/>
      <c r="AHX132" s="26"/>
      <c r="AHY132" s="26"/>
      <c r="AHZ132" s="26"/>
      <c r="AIA132" s="26"/>
      <c r="AIB132" s="26"/>
      <c r="AIC132" s="26"/>
      <c r="AID132" s="26"/>
      <c r="AIE132" s="26"/>
      <c r="AIF132" s="26"/>
      <c r="AIG132" s="26"/>
      <c r="AIH132" s="26"/>
      <c r="AII132" s="26"/>
      <c r="AIJ132" s="26"/>
      <c r="AIK132" s="26"/>
      <c r="AIL132" s="26"/>
      <c r="AIM132" s="26"/>
      <c r="AIN132" s="26"/>
      <c r="AIO132" s="26"/>
      <c r="AIP132" s="26"/>
      <c r="AIQ132" s="26"/>
      <c r="AIR132" s="26"/>
      <c r="AIS132" s="26"/>
      <c r="AIT132" s="26"/>
      <c r="AIU132" s="26"/>
      <c r="AIV132" s="26"/>
      <c r="AIW132" s="26"/>
      <c r="AIX132" s="26"/>
      <c r="AIY132" s="26"/>
      <c r="AIZ132" s="26"/>
      <c r="AJA132" s="26"/>
      <c r="AJB132" s="26"/>
      <c r="AJC132" s="26"/>
      <c r="AJD132" s="26"/>
      <c r="AJE132" s="26"/>
      <c r="AJF132" s="26"/>
      <c r="AJG132" s="26"/>
      <c r="AJH132" s="26"/>
      <c r="AJI132" s="26"/>
      <c r="AJJ132" s="26"/>
      <c r="AJK132" s="26"/>
      <c r="AJL132" s="26"/>
      <c r="AJM132" s="26"/>
      <c r="AJN132" s="26"/>
      <c r="AJO132" s="26"/>
      <c r="AJP132" s="26"/>
      <c r="AJQ132" s="26"/>
      <c r="AJR132" s="26"/>
      <c r="AJS132" s="26"/>
      <c r="AJT132" s="26"/>
      <c r="AJU132" s="26"/>
      <c r="AJV132" s="26"/>
      <c r="AJW132" s="26"/>
      <c r="AJX132" s="26"/>
      <c r="AJY132" s="26"/>
      <c r="AJZ132" s="26"/>
      <c r="AKA132" s="26"/>
      <c r="AKB132" s="26"/>
      <c r="AKC132" s="26"/>
      <c r="AKD132" s="26"/>
      <c r="AKE132" s="26"/>
      <c r="AKF132" s="26"/>
      <c r="AKG132" s="26"/>
      <c r="AKH132" s="26"/>
      <c r="AKI132" s="26"/>
      <c r="AKJ132" s="26"/>
      <c r="AKK132" s="26"/>
      <c r="AKL132" s="26"/>
      <c r="AKM132" s="26"/>
      <c r="AKN132" s="26"/>
      <c r="AKO132" s="26"/>
      <c r="AKP132" s="26"/>
      <c r="AKQ132" s="26"/>
      <c r="AKR132" s="26"/>
      <c r="AKS132" s="26"/>
      <c r="AKT132" s="26"/>
      <c r="AKU132" s="26"/>
      <c r="AKV132" s="26"/>
      <c r="AKW132" s="26"/>
      <c r="AKX132" s="26"/>
      <c r="AKY132" s="26"/>
      <c r="AKZ132" s="26"/>
      <c r="ALA132" s="26"/>
      <c r="ALB132" s="26"/>
      <c r="ALC132" s="26"/>
      <c r="ALD132" s="26"/>
      <c r="ALE132" s="26"/>
      <c r="ALF132" s="26"/>
      <c r="ALG132" s="26"/>
      <c r="ALH132" s="26"/>
      <c r="ALI132" s="26"/>
      <c r="ALJ132" s="26"/>
      <c r="ALK132" s="26"/>
      <c r="ALL132" s="26"/>
      <c r="ALM132" s="26"/>
      <c r="ALN132" s="26"/>
      <c r="ALO132" s="26"/>
      <c r="ALP132" s="26"/>
      <c r="ALQ132" s="26"/>
      <c r="ALR132" s="26"/>
      <c r="ALS132" s="26"/>
      <c r="ALT132" s="26"/>
      <c r="ALU132" s="26"/>
      <c r="ALV132" s="26"/>
      <c r="ALW132" s="26"/>
      <c r="ALX132" s="26"/>
      <c r="ALY132" s="26"/>
      <c r="ALZ132" s="26"/>
      <c r="AMA132" s="26"/>
      <c r="AMB132" s="26"/>
      <c r="AMC132" s="26"/>
      <c r="AMD132" s="26"/>
      <c r="AME132" s="26"/>
      <c r="AMF132" s="26"/>
      <c r="AMG132" s="26"/>
      <c r="AMH132" s="26"/>
      <c r="AMI132" s="26"/>
      <c r="AMJ132" s="26"/>
      <c r="AMK132" s="26"/>
      <c r="AML132" s="26"/>
      <c r="AMM132" s="26"/>
      <c r="AMN132" s="26"/>
      <c r="AMO132" s="26"/>
      <c r="AMP132" s="26"/>
      <c r="AMQ132" s="26"/>
      <c r="AMR132" s="26"/>
      <c r="AMS132" s="26"/>
      <c r="AMT132" s="26"/>
      <c r="AMU132" s="26"/>
      <c r="AMV132" s="26"/>
      <c r="AMW132" s="26"/>
      <c r="AMX132" s="26"/>
      <c r="AMY132" s="26"/>
      <c r="AMZ132" s="26"/>
      <c r="ANA132" s="26"/>
      <c r="ANB132" s="26"/>
      <c r="ANC132" s="26"/>
      <c r="AND132" s="26"/>
      <c r="ANE132" s="26"/>
      <c r="ANF132" s="26"/>
      <c r="ANG132" s="26"/>
      <c r="ANH132" s="26"/>
      <c r="ANI132" s="26"/>
      <c r="ANJ132" s="26"/>
      <c r="ANK132" s="26"/>
      <c r="ANL132" s="26"/>
      <c r="ANM132" s="26"/>
      <c r="ANN132" s="26"/>
      <c r="ANO132" s="26"/>
      <c r="ANP132" s="26"/>
      <c r="ANQ132" s="26"/>
      <c r="ANR132" s="26"/>
      <c r="ANS132" s="26"/>
      <c r="ANT132" s="26"/>
      <c r="ANU132" s="26"/>
      <c r="ANV132" s="26"/>
      <c r="ANW132" s="26"/>
      <c r="ANX132" s="26"/>
      <c r="ANY132" s="26"/>
      <c r="ANZ132" s="26"/>
      <c r="AOA132" s="26"/>
      <c r="AOB132" s="26"/>
      <c r="AOC132" s="26"/>
      <c r="AOD132" s="26"/>
      <c r="AOE132" s="26"/>
      <c r="AOF132" s="26"/>
      <c r="AOG132" s="26"/>
      <c r="AOH132" s="26"/>
      <c r="AOI132" s="26"/>
      <c r="AOJ132" s="26"/>
      <c r="AOK132" s="26"/>
      <c r="AOL132" s="26"/>
      <c r="AOM132" s="26"/>
      <c r="AON132" s="26"/>
      <c r="AOO132" s="26"/>
      <c r="AOP132" s="26"/>
      <c r="AOQ132" s="26"/>
      <c r="AOR132" s="26"/>
      <c r="AOS132" s="26"/>
      <c r="AOT132" s="26"/>
      <c r="AOU132" s="26"/>
      <c r="AOV132" s="26"/>
      <c r="AOW132" s="26"/>
      <c r="AOX132" s="26"/>
      <c r="AOY132" s="26"/>
      <c r="AOZ132" s="26"/>
      <c r="APA132" s="26"/>
      <c r="APB132" s="26"/>
      <c r="APC132" s="26"/>
      <c r="APD132" s="26"/>
      <c r="APE132" s="26"/>
      <c r="APF132" s="26"/>
      <c r="APG132" s="26"/>
      <c r="APH132" s="26"/>
      <c r="API132" s="26"/>
      <c r="APJ132" s="26"/>
      <c r="APK132" s="26"/>
      <c r="APL132" s="26"/>
      <c r="APM132" s="26"/>
      <c r="APN132" s="26"/>
      <c r="APO132" s="26"/>
      <c r="APP132" s="26"/>
      <c r="APQ132" s="26"/>
      <c r="APR132" s="26"/>
      <c r="APS132" s="26"/>
      <c r="APT132" s="26"/>
      <c r="APU132" s="26"/>
      <c r="APV132" s="26"/>
      <c r="APW132" s="26"/>
      <c r="APX132" s="26"/>
      <c r="APY132" s="26"/>
      <c r="APZ132" s="26"/>
      <c r="AQA132" s="26"/>
      <c r="AQB132" s="26"/>
      <c r="AQC132" s="26"/>
      <c r="AQD132" s="26"/>
      <c r="AQE132" s="26"/>
      <c r="AQF132" s="26"/>
      <c r="AQG132" s="26"/>
      <c r="AQH132" s="26"/>
      <c r="AQI132" s="26"/>
      <c r="AQJ132" s="26"/>
      <c r="AQK132" s="26"/>
      <c r="AQL132" s="26"/>
      <c r="AQM132" s="26"/>
      <c r="AQN132" s="26"/>
      <c r="AQO132" s="26"/>
      <c r="AQP132" s="26"/>
      <c r="AQQ132" s="26"/>
      <c r="AQR132" s="26"/>
      <c r="AQS132" s="26"/>
      <c r="AQT132" s="26"/>
      <c r="AQU132" s="26"/>
      <c r="AQV132" s="26"/>
      <c r="AQW132" s="26"/>
      <c r="AQX132" s="26"/>
      <c r="AQY132" s="26"/>
      <c r="AQZ132" s="26"/>
      <c r="ARA132" s="26"/>
      <c r="ARB132" s="26"/>
      <c r="ARC132" s="26"/>
      <c r="ARD132" s="26"/>
      <c r="ARE132" s="26"/>
      <c r="ARF132" s="26"/>
      <c r="ARG132" s="26"/>
      <c r="ARH132" s="26"/>
      <c r="ARI132" s="26"/>
      <c r="ARJ132" s="26"/>
      <c r="ARK132" s="26"/>
      <c r="ARL132" s="26"/>
      <c r="ARM132" s="26"/>
      <c r="ARN132" s="26"/>
      <c r="ARO132" s="26"/>
      <c r="ARP132" s="26"/>
      <c r="ARQ132" s="26"/>
      <c r="ARR132" s="26"/>
      <c r="ARS132" s="26"/>
      <c r="ART132" s="26"/>
      <c r="ARU132" s="26"/>
      <c r="ARV132" s="26"/>
      <c r="ARW132" s="26"/>
      <c r="ARX132" s="26"/>
      <c r="ARY132" s="26"/>
      <c r="ARZ132" s="26"/>
      <c r="ASA132" s="26"/>
      <c r="ASB132" s="26"/>
      <c r="ASC132" s="26"/>
      <c r="ASD132" s="26"/>
      <c r="ASE132" s="26"/>
      <c r="ASF132" s="26"/>
      <c r="ASG132" s="26"/>
      <c r="ASH132" s="26"/>
      <c r="ASI132" s="26"/>
      <c r="ASJ132" s="26"/>
      <c r="ASK132" s="26"/>
      <c r="ASL132" s="26"/>
      <c r="ASM132" s="26"/>
      <c r="ASN132" s="26"/>
      <c r="ASO132" s="26"/>
      <c r="ASP132" s="26"/>
      <c r="ASQ132" s="26"/>
      <c r="ASR132" s="26"/>
      <c r="ASS132" s="26"/>
      <c r="AST132" s="26"/>
      <c r="ASU132" s="26"/>
      <c r="ASV132" s="26"/>
      <c r="ASW132" s="26"/>
      <c r="ASX132" s="26"/>
      <c r="ASY132" s="26"/>
      <c r="ASZ132" s="26"/>
      <c r="ATA132" s="26"/>
      <c r="ATB132" s="26"/>
      <c r="ATC132" s="26"/>
      <c r="ATD132" s="26"/>
      <c r="ATE132" s="26"/>
      <c r="ATF132" s="26"/>
      <c r="ATG132" s="26"/>
      <c r="ATH132" s="26"/>
      <c r="ATI132" s="26"/>
      <c r="ATJ132" s="26"/>
      <c r="ATK132" s="26"/>
      <c r="ATL132" s="26"/>
      <c r="ATM132" s="26"/>
      <c r="ATN132" s="26"/>
      <c r="ATO132" s="26"/>
      <c r="ATP132" s="26"/>
      <c r="ATQ132" s="26"/>
      <c r="ATR132" s="26"/>
      <c r="ATS132" s="26"/>
      <c r="ATT132" s="26"/>
      <c r="ATU132" s="26"/>
      <c r="ATV132" s="26"/>
      <c r="ATW132" s="26"/>
      <c r="ATX132" s="26"/>
      <c r="ATY132" s="26"/>
      <c r="ATZ132" s="26"/>
      <c r="AUA132" s="26"/>
      <c r="AUB132" s="26"/>
      <c r="AUC132" s="26"/>
      <c r="AUD132" s="26"/>
      <c r="AUE132" s="26"/>
      <c r="AUF132" s="26"/>
      <c r="AUG132" s="26"/>
      <c r="AUH132" s="26"/>
      <c r="AUI132" s="26"/>
      <c r="AUJ132" s="26"/>
      <c r="AUK132" s="26"/>
      <c r="AUL132" s="26"/>
      <c r="AUM132" s="26"/>
      <c r="AUN132" s="26"/>
      <c r="AUO132" s="26"/>
      <c r="AUP132" s="26"/>
      <c r="AUQ132" s="26"/>
      <c r="AUR132" s="26"/>
      <c r="AUS132" s="26"/>
      <c r="AUT132" s="26"/>
      <c r="AUU132" s="26"/>
      <c r="AUV132" s="26"/>
      <c r="AUW132" s="26"/>
      <c r="AUX132" s="26"/>
      <c r="AUY132" s="26"/>
      <c r="AUZ132" s="26"/>
      <c r="AVA132" s="26"/>
      <c r="AVB132" s="26"/>
      <c r="AVC132" s="26"/>
      <c r="AVD132" s="26"/>
      <c r="AVE132" s="26"/>
      <c r="AVF132" s="26"/>
      <c r="AVG132" s="26"/>
      <c r="AVH132" s="26"/>
      <c r="AVI132" s="26"/>
      <c r="AVJ132" s="26"/>
      <c r="AVK132" s="26"/>
      <c r="AVL132" s="26"/>
      <c r="AVM132" s="26"/>
      <c r="AVN132" s="26"/>
      <c r="AVO132" s="26"/>
      <c r="AVP132" s="26"/>
      <c r="AVQ132" s="26"/>
      <c r="AVR132" s="26"/>
      <c r="AVS132" s="26"/>
      <c r="AVT132" s="26"/>
      <c r="AVU132" s="26"/>
      <c r="AVV132" s="26"/>
      <c r="AVW132" s="26"/>
      <c r="AVX132" s="26"/>
      <c r="AVY132" s="26"/>
      <c r="AVZ132" s="26"/>
      <c r="AWA132" s="26"/>
      <c r="AWB132" s="26"/>
      <c r="AWC132" s="26"/>
      <c r="AWD132" s="26"/>
      <c r="AWE132" s="26"/>
      <c r="AWF132" s="26"/>
      <c r="AWG132" s="26"/>
      <c r="AWH132" s="26"/>
      <c r="AWI132" s="26"/>
      <c r="AWJ132" s="26"/>
      <c r="AWK132" s="26"/>
      <c r="AWL132" s="26"/>
      <c r="AWM132" s="26"/>
      <c r="AWN132" s="26"/>
      <c r="AWO132" s="26"/>
      <c r="AWP132" s="26"/>
      <c r="AWQ132" s="26"/>
      <c r="AWR132" s="26"/>
      <c r="AWS132" s="26"/>
      <c r="AWT132" s="26"/>
      <c r="AWU132" s="26"/>
      <c r="AWV132" s="26"/>
      <c r="AWW132" s="26"/>
      <c r="AWX132" s="26"/>
      <c r="AWY132" s="26"/>
      <c r="AWZ132" s="26"/>
      <c r="AXA132" s="26"/>
      <c r="AXB132" s="26"/>
      <c r="AXC132" s="26"/>
      <c r="AXD132" s="26"/>
      <c r="AXE132" s="26"/>
      <c r="AXF132" s="26"/>
      <c r="AXG132" s="26"/>
      <c r="AXH132" s="26"/>
      <c r="AXI132" s="26"/>
      <c r="AXJ132" s="26"/>
      <c r="AXK132" s="26"/>
      <c r="AXL132" s="26"/>
      <c r="AXM132" s="26"/>
      <c r="AXN132" s="26"/>
      <c r="AXO132" s="26"/>
      <c r="AXP132" s="26"/>
      <c r="AXQ132" s="26"/>
      <c r="AXR132" s="26"/>
      <c r="AXS132" s="26"/>
      <c r="AXT132" s="26"/>
      <c r="AXU132" s="26"/>
      <c r="AXV132" s="26"/>
      <c r="AXW132" s="26"/>
      <c r="AXX132" s="26"/>
      <c r="AXY132" s="26"/>
      <c r="AXZ132" s="26"/>
      <c r="AYA132" s="26"/>
      <c r="AYB132" s="26"/>
      <c r="AYC132" s="26"/>
      <c r="AYD132" s="26"/>
      <c r="AYE132" s="26"/>
      <c r="AYF132" s="26"/>
      <c r="AYG132" s="26"/>
      <c r="AYH132" s="26"/>
      <c r="AYI132" s="26"/>
      <c r="AYJ132" s="26"/>
      <c r="AYK132" s="26"/>
      <c r="AYL132" s="26"/>
      <c r="AYM132" s="26"/>
      <c r="AYN132" s="26"/>
      <c r="AYO132" s="26"/>
      <c r="AYP132" s="26"/>
      <c r="AYQ132" s="26"/>
      <c r="AYR132" s="26"/>
      <c r="AYS132" s="26"/>
      <c r="AYT132" s="26"/>
      <c r="AYU132" s="26"/>
      <c r="AYV132" s="26"/>
      <c r="AYW132" s="26"/>
      <c r="AYX132" s="26"/>
      <c r="AYY132" s="26"/>
      <c r="AYZ132" s="26"/>
      <c r="AZA132" s="26"/>
      <c r="AZB132" s="26"/>
      <c r="AZC132" s="26"/>
      <c r="AZD132" s="26"/>
      <c r="AZE132" s="26"/>
      <c r="AZF132" s="26"/>
      <c r="AZG132" s="26"/>
      <c r="AZH132" s="26"/>
      <c r="AZI132" s="26"/>
      <c r="AZJ132" s="26"/>
      <c r="AZK132" s="26"/>
      <c r="AZL132" s="26"/>
      <c r="AZM132" s="26"/>
      <c r="AZN132" s="26"/>
      <c r="AZO132" s="26"/>
      <c r="AZP132" s="26"/>
      <c r="AZQ132" s="26"/>
      <c r="AZR132" s="26"/>
      <c r="AZS132" s="26"/>
      <c r="AZT132" s="26"/>
      <c r="AZU132" s="26"/>
      <c r="AZV132" s="26"/>
      <c r="AZW132" s="26"/>
      <c r="AZX132" s="26"/>
      <c r="AZY132" s="26"/>
      <c r="AZZ132" s="26"/>
      <c r="BAA132" s="26"/>
      <c r="BAB132" s="26"/>
      <c r="BAC132" s="26"/>
      <c r="BAD132" s="26"/>
      <c r="BAE132" s="26"/>
      <c r="BAF132" s="26"/>
      <c r="BAG132" s="26"/>
      <c r="BAH132" s="26"/>
      <c r="BAI132" s="26"/>
      <c r="BAJ132" s="26"/>
      <c r="BAK132" s="26"/>
      <c r="BAL132" s="26"/>
      <c r="BAM132" s="26"/>
      <c r="BAN132" s="26"/>
      <c r="BAO132" s="26"/>
      <c r="BAP132" s="26"/>
      <c r="BAQ132" s="26"/>
      <c r="BAR132" s="26"/>
      <c r="BAS132" s="26"/>
      <c r="BAT132" s="26"/>
      <c r="BAU132" s="26"/>
      <c r="BAV132" s="26"/>
      <c r="BAW132" s="26"/>
      <c r="BAX132" s="26"/>
      <c r="BAY132" s="26"/>
      <c r="BAZ132" s="26"/>
      <c r="BBA132" s="26"/>
      <c r="BBB132" s="26"/>
      <c r="BBC132" s="26"/>
      <c r="BBD132" s="26"/>
      <c r="BBE132" s="26"/>
      <c r="BBF132" s="26"/>
      <c r="BBG132" s="26"/>
      <c r="BBH132" s="26"/>
      <c r="BBI132" s="26"/>
      <c r="BBJ132" s="26"/>
      <c r="BBK132" s="26"/>
      <c r="BBL132" s="26"/>
      <c r="BBM132" s="26"/>
      <c r="BBN132" s="26"/>
      <c r="BBO132" s="26"/>
      <c r="BBP132" s="26"/>
      <c r="BBQ132" s="26"/>
      <c r="BBR132" s="26"/>
      <c r="BBS132" s="26"/>
      <c r="BBT132" s="26"/>
      <c r="BBU132" s="26"/>
      <c r="BBV132" s="26"/>
      <c r="BBW132" s="26"/>
      <c r="BBX132" s="26"/>
      <c r="BBY132" s="26"/>
      <c r="BBZ132" s="26"/>
      <c r="BCA132" s="26"/>
      <c r="BCB132" s="26"/>
      <c r="BCC132" s="26"/>
      <c r="BCD132" s="26"/>
      <c r="BCE132" s="26"/>
      <c r="BCF132" s="26"/>
      <c r="BCG132" s="26"/>
      <c r="BCH132" s="26"/>
      <c r="BCI132" s="26"/>
      <c r="BCJ132" s="26"/>
      <c r="BCK132" s="26"/>
      <c r="BCL132" s="26"/>
      <c r="BCM132" s="26"/>
      <c r="BCN132" s="26"/>
      <c r="BCO132" s="26"/>
      <c r="BCP132" s="26"/>
      <c r="BCQ132" s="26"/>
      <c r="BCR132" s="26"/>
      <c r="BCS132" s="26"/>
      <c r="BCT132" s="26"/>
      <c r="BCU132" s="26"/>
      <c r="BCV132" s="26"/>
      <c r="BCW132" s="26"/>
      <c r="BCX132" s="26"/>
      <c r="BCY132" s="26"/>
      <c r="BCZ132" s="26"/>
      <c r="BDA132" s="26"/>
      <c r="BDB132" s="26"/>
      <c r="BDC132" s="26"/>
      <c r="BDD132" s="26"/>
      <c r="BDE132" s="26"/>
      <c r="BDF132" s="26"/>
      <c r="BDG132" s="26"/>
      <c r="BDH132" s="26"/>
      <c r="BDI132" s="26"/>
      <c r="BDJ132" s="26"/>
      <c r="BDK132" s="26"/>
      <c r="BDL132" s="26"/>
      <c r="BDM132" s="26"/>
      <c r="BDN132" s="26"/>
      <c r="BDO132" s="26"/>
      <c r="BDP132" s="26"/>
      <c r="BDQ132" s="26"/>
      <c r="BDR132" s="26"/>
      <c r="BDS132" s="26"/>
      <c r="BDT132" s="26"/>
      <c r="BDU132" s="26"/>
      <c r="BDV132" s="26"/>
      <c r="BDW132" s="26"/>
      <c r="BDX132" s="26"/>
      <c r="BDY132" s="26"/>
      <c r="BDZ132" s="26"/>
      <c r="BEA132" s="26"/>
      <c r="BEB132" s="26"/>
      <c r="BEC132" s="26"/>
      <c r="BED132" s="26"/>
      <c r="BEE132" s="26"/>
      <c r="BEF132" s="26"/>
      <c r="BEG132" s="26"/>
      <c r="BEH132" s="26"/>
      <c r="BEI132" s="26"/>
      <c r="BEJ132" s="26"/>
      <c r="BEK132" s="26"/>
      <c r="BEL132" s="26"/>
      <c r="BEM132" s="26"/>
      <c r="BEN132" s="26"/>
      <c r="BEO132" s="26"/>
      <c r="BEP132" s="26"/>
      <c r="BEQ132" s="26"/>
      <c r="BER132" s="26"/>
      <c r="BES132" s="26"/>
      <c r="BET132" s="26"/>
      <c r="BEU132" s="26"/>
      <c r="BEV132" s="26"/>
      <c r="BEW132" s="26"/>
      <c r="BEX132" s="26"/>
      <c r="BEY132" s="26"/>
      <c r="BEZ132" s="26"/>
      <c r="BFA132" s="26"/>
      <c r="BFB132" s="26"/>
      <c r="BFC132" s="26"/>
      <c r="BFD132" s="26"/>
      <c r="BFE132" s="26"/>
      <c r="BFF132" s="26"/>
      <c r="BFG132" s="26"/>
      <c r="BFH132" s="26"/>
      <c r="BFI132" s="26"/>
      <c r="BFJ132" s="26"/>
      <c r="BFK132" s="26"/>
      <c r="BFL132" s="26"/>
      <c r="BFM132" s="26"/>
      <c r="BFN132" s="26"/>
      <c r="BFO132" s="26"/>
      <c r="BFP132" s="26"/>
      <c r="BFQ132" s="26"/>
      <c r="BFR132" s="26"/>
      <c r="BFS132" s="26"/>
      <c r="BFT132" s="26"/>
      <c r="BFU132" s="26"/>
      <c r="BFV132" s="26"/>
      <c r="BFW132" s="26"/>
      <c r="BFX132" s="26"/>
      <c r="BFY132" s="26"/>
      <c r="BFZ132" s="26"/>
      <c r="BGA132" s="26"/>
      <c r="BGB132" s="26"/>
      <c r="BGC132" s="26"/>
      <c r="BGD132" s="26"/>
      <c r="BGE132" s="26"/>
      <c r="BGF132" s="26"/>
      <c r="BGG132" s="26"/>
      <c r="BGH132" s="26"/>
      <c r="BGI132" s="26"/>
      <c r="BGJ132" s="26"/>
      <c r="BGK132" s="26"/>
      <c r="BGL132" s="26"/>
      <c r="BGM132" s="26"/>
      <c r="BGN132" s="26"/>
      <c r="BGO132" s="26"/>
      <c r="BGP132" s="26"/>
      <c r="BGQ132" s="26"/>
      <c r="BGR132" s="26"/>
      <c r="BGS132" s="26"/>
      <c r="BGT132" s="26"/>
      <c r="BGU132" s="26"/>
      <c r="BGV132" s="26"/>
      <c r="BGW132" s="26"/>
      <c r="BGX132" s="26"/>
      <c r="BGY132" s="26"/>
      <c r="BGZ132" s="26"/>
      <c r="BHA132" s="26"/>
      <c r="BHB132" s="26"/>
      <c r="BHC132" s="26"/>
      <c r="BHD132" s="26"/>
      <c r="BHE132" s="26"/>
      <c r="BHF132" s="26"/>
      <c r="BHG132" s="26"/>
      <c r="BHH132" s="26"/>
      <c r="BHI132" s="26"/>
      <c r="BHJ132" s="26"/>
      <c r="BHK132" s="26"/>
      <c r="BHL132" s="26"/>
      <c r="BHM132" s="26"/>
      <c r="BHN132" s="26"/>
      <c r="BHO132" s="26"/>
      <c r="BHP132" s="26"/>
      <c r="BHQ132" s="26"/>
      <c r="BHR132" s="26"/>
      <c r="BHS132" s="26"/>
      <c r="BHT132" s="26"/>
      <c r="BHU132" s="26"/>
      <c r="BHV132" s="26"/>
      <c r="BHW132" s="26"/>
      <c r="BHX132" s="26"/>
      <c r="BHY132" s="26"/>
      <c r="BHZ132" s="26"/>
      <c r="BIA132" s="26"/>
      <c r="BIB132" s="26"/>
      <c r="BIC132" s="26"/>
      <c r="BID132" s="26"/>
      <c r="BIE132" s="26"/>
      <c r="BIF132" s="26"/>
      <c r="BIG132" s="26"/>
      <c r="BIH132" s="26"/>
      <c r="BII132" s="26"/>
      <c r="BIJ132" s="26"/>
      <c r="BIK132" s="26"/>
      <c r="BIL132" s="26"/>
      <c r="BIM132" s="26"/>
      <c r="BIN132" s="26"/>
      <c r="BIO132" s="26"/>
      <c r="BIP132" s="26"/>
      <c r="BIQ132" s="26"/>
      <c r="BIR132" s="26"/>
      <c r="BIS132" s="26"/>
      <c r="BIT132" s="26"/>
      <c r="BIU132" s="26"/>
      <c r="BIV132" s="26"/>
      <c r="BIW132" s="26"/>
      <c r="BIX132" s="26"/>
      <c r="BIY132" s="26"/>
      <c r="BIZ132" s="26"/>
      <c r="BJA132" s="26"/>
      <c r="BJB132" s="26"/>
      <c r="BJC132" s="26"/>
      <c r="BJD132" s="26"/>
      <c r="BJE132" s="26"/>
      <c r="BJF132" s="26"/>
      <c r="BJG132" s="26"/>
      <c r="BJH132" s="26"/>
      <c r="BJI132" s="26"/>
      <c r="BJJ132" s="26"/>
      <c r="BJK132" s="26"/>
      <c r="BJL132" s="26"/>
      <c r="BJM132" s="26"/>
      <c r="BJN132" s="26"/>
      <c r="BJO132" s="26"/>
      <c r="BJP132" s="26"/>
      <c r="BJQ132" s="26"/>
      <c r="BJR132" s="26"/>
      <c r="BJS132" s="26"/>
      <c r="BJT132" s="26"/>
      <c r="BJU132" s="26"/>
      <c r="BJV132" s="26"/>
      <c r="BJW132" s="26"/>
      <c r="BJX132" s="26"/>
      <c r="BJY132" s="26"/>
      <c r="BJZ132" s="26"/>
      <c r="BKA132" s="26"/>
      <c r="BKB132" s="26"/>
      <c r="BKC132" s="26"/>
      <c r="BKD132" s="26"/>
      <c r="BKE132" s="26"/>
      <c r="BKF132" s="26"/>
      <c r="BKG132" s="26"/>
      <c r="BKH132" s="26"/>
      <c r="BKI132" s="26"/>
      <c r="BKJ132" s="26"/>
      <c r="BKK132" s="26"/>
      <c r="BKL132" s="26"/>
      <c r="BKM132" s="26"/>
      <c r="BKN132" s="26"/>
      <c r="BKO132" s="26"/>
      <c r="BKP132" s="26"/>
      <c r="BKQ132" s="26"/>
      <c r="BKR132" s="26"/>
      <c r="BKS132" s="26"/>
      <c r="BKT132" s="26"/>
      <c r="BKU132" s="26"/>
      <c r="BKV132" s="26"/>
      <c r="BKW132" s="26"/>
      <c r="BKX132" s="26"/>
      <c r="BKY132" s="26"/>
      <c r="BKZ132" s="26"/>
      <c r="BLA132" s="26"/>
      <c r="BLB132" s="26"/>
      <c r="BLC132" s="26"/>
      <c r="BLD132" s="26"/>
      <c r="BLE132" s="26"/>
      <c r="BLF132" s="26"/>
      <c r="BLG132" s="26"/>
      <c r="BLH132" s="26"/>
      <c r="BLI132" s="26"/>
      <c r="BLJ132" s="26"/>
      <c r="BLK132" s="26"/>
      <c r="BLL132" s="26"/>
      <c r="BLM132" s="26"/>
      <c r="BLN132" s="26"/>
      <c r="BLO132" s="26"/>
      <c r="BLP132" s="26"/>
      <c r="BLQ132" s="26"/>
      <c r="BLR132" s="26"/>
      <c r="BLS132" s="26"/>
      <c r="BLT132" s="26"/>
      <c r="BLU132" s="26"/>
      <c r="BLV132" s="26"/>
      <c r="BLW132" s="26"/>
      <c r="BLX132" s="26"/>
      <c r="BLY132" s="26"/>
      <c r="BLZ132" s="26"/>
      <c r="BMA132" s="26"/>
      <c r="BMB132" s="26"/>
      <c r="BMC132" s="26"/>
      <c r="BMD132" s="26"/>
      <c r="BME132" s="26"/>
      <c r="BMF132" s="26"/>
      <c r="BMG132" s="26"/>
      <c r="BMH132" s="26"/>
      <c r="BMI132" s="26"/>
      <c r="BMJ132" s="26"/>
      <c r="BMK132" s="26"/>
      <c r="BML132" s="26"/>
      <c r="BMM132" s="26"/>
      <c r="BMN132" s="26"/>
      <c r="BMO132" s="26"/>
      <c r="BMP132" s="26"/>
      <c r="BMQ132" s="26"/>
      <c r="BMR132" s="26"/>
      <c r="BMS132" s="26"/>
      <c r="BMT132" s="26"/>
      <c r="BMU132" s="26"/>
      <c r="BMV132" s="26"/>
      <c r="BMW132" s="26"/>
      <c r="BMX132" s="26"/>
      <c r="BMY132" s="26"/>
      <c r="BMZ132" s="26"/>
      <c r="BNA132" s="26"/>
      <c r="BNB132" s="26"/>
      <c r="BNC132" s="26"/>
      <c r="BND132" s="26"/>
      <c r="BNE132" s="26"/>
      <c r="BNF132" s="26"/>
      <c r="BNG132" s="26"/>
      <c r="BNH132" s="26"/>
      <c r="BNI132" s="26"/>
      <c r="BNJ132" s="26"/>
      <c r="BNK132" s="26"/>
      <c r="BNL132" s="26"/>
      <c r="BNM132" s="26"/>
      <c r="BNN132" s="26"/>
      <c r="BNO132" s="26"/>
      <c r="BNP132" s="26"/>
      <c r="BNQ132" s="26"/>
      <c r="BNR132" s="26"/>
      <c r="BNS132" s="26"/>
      <c r="BNT132" s="26"/>
      <c r="BNU132" s="26"/>
      <c r="BNV132" s="26"/>
      <c r="BNW132" s="26"/>
      <c r="BNX132" s="26"/>
      <c r="BNY132" s="26"/>
      <c r="BNZ132" s="26"/>
      <c r="BOA132" s="26"/>
      <c r="BOB132" s="26"/>
      <c r="BOC132" s="26"/>
      <c r="BOD132" s="26"/>
      <c r="BOE132" s="26"/>
      <c r="BOF132" s="26"/>
      <c r="BOG132" s="26"/>
      <c r="BOH132" s="26"/>
      <c r="BOI132" s="26"/>
      <c r="BOJ132" s="26"/>
      <c r="BOK132" s="26"/>
      <c r="BOL132" s="26"/>
      <c r="BOM132" s="26"/>
      <c r="BON132" s="26"/>
      <c r="BOO132" s="26"/>
      <c r="BOP132" s="26"/>
      <c r="BOQ132" s="26"/>
      <c r="BOR132" s="26"/>
      <c r="BOS132" s="26"/>
      <c r="BOT132" s="26"/>
      <c r="BOU132" s="26"/>
      <c r="BOV132" s="26"/>
      <c r="BOW132" s="26"/>
      <c r="BOX132" s="26"/>
      <c r="BOY132" s="26"/>
      <c r="BOZ132" s="26"/>
      <c r="BPA132" s="26"/>
      <c r="BPB132" s="26"/>
      <c r="BPC132" s="26"/>
      <c r="BPD132" s="26"/>
      <c r="BPE132" s="26"/>
      <c r="BPF132" s="26"/>
      <c r="BPG132" s="26"/>
      <c r="BPH132" s="26"/>
      <c r="BPI132" s="26"/>
      <c r="BPJ132" s="26"/>
      <c r="BPK132" s="26"/>
      <c r="BPL132" s="26"/>
      <c r="BPM132" s="26"/>
      <c r="BPN132" s="26"/>
      <c r="BPO132" s="26"/>
      <c r="BPP132" s="26"/>
      <c r="BPQ132" s="26"/>
      <c r="BPR132" s="26"/>
      <c r="BPS132" s="26"/>
      <c r="BPT132" s="26"/>
      <c r="BPU132" s="26"/>
      <c r="BPV132" s="26"/>
      <c r="BPW132" s="26"/>
      <c r="BPX132" s="26"/>
      <c r="BPY132" s="26"/>
      <c r="BPZ132" s="26"/>
      <c r="BQA132" s="26"/>
      <c r="BQB132" s="26"/>
      <c r="BQC132" s="26"/>
      <c r="BQD132" s="26"/>
      <c r="BQE132" s="26"/>
      <c r="BQF132" s="26"/>
      <c r="BQG132" s="26"/>
      <c r="BQH132" s="26"/>
      <c r="BQI132" s="26"/>
      <c r="BQJ132" s="26"/>
      <c r="BQK132" s="26"/>
      <c r="BQL132" s="26"/>
      <c r="BQM132" s="26"/>
      <c r="BQN132" s="26"/>
      <c r="BQO132" s="26"/>
      <c r="BQP132" s="26"/>
      <c r="BQQ132" s="26"/>
      <c r="BQR132" s="26"/>
      <c r="BQS132" s="26"/>
      <c r="BQT132" s="26"/>
      <c r="BQU132" s="26"/>
      <c r="BQV132" s="26"/>
      <c r="BQW132" s="26"/>
      <c r="BQX132" s="26"/>
      <c r="BQY132" s="26"/>
      <c r="BQZ132" s="26"/>
      <c r="BRA132" s="26"/>
      <c r="BRB132" s="26"/>
      <c r="BRC132" s="26"/>
      <c r="BRD132" s="26"/>
      <c r="BRE132" s="26"/>
      <c r="BRF132" s="26"/>
      <c r="BRG132" s="26"/>
      <c r="BRH132" s="26"/>
      <c r="BRI132" s="26"/>
      <c r="BRJ132" s="26"/>
      <c r="BRK132" s="26"/>
      <c r="BRL132" s="26"/>
      <c r="BRM132" s="26"/>
      <c r="BRN132" s="26"/>
      <c r="BRO132" s="26"/>
      <c r="BRP132" s="26"/>
      <c r="BRQ132" s="26"/>
      <c r="BRR132" s="26"/>
      <c r="BRS132" s="26"/>
      <c r="BRT132" s="26"/>
      <c r="BRU132" s="26"/>
      <c r="BRV132" s="26"/>
      <c r="BRW132" s="26"/>
      <c r="BRX132" s="26"/>
      <c r="BRY132" s="26"/>
      <c r="BRZ132" s="26"/>
      <c r="BSA132" s="26"/>
      <c r="BSB132" s="26"/>
      <c r="BSC132" s="26"/>
      <c r="BSD132" s="26"/>
      <c r="BSE132" s="26"/>
      <c r="BSF132" s="26"/>
      <c r="BSG132" s="26"/>
      <c r="BSH132" s="26"/>
      <c r="BSI132" s="26"/>
      <c r="BSJ132" s="26"/>
      <c r="BSK132" s="26"/>
      <c r="BSL132" s="26"/>
      <c r="BSM132" s="26"/>
      <c r="BSN132" s="26"/>
      <c r="BSO132" s="26"/>
      <c r="BSP132" s="26"/>
      <c r="BSQ132" s="26"/>
      <c r="BSR132" s="26"/>
      <c r="BSS132" s="26"/>
      <c r="BST132" s="26"/>
      <c r="BSU132" s="26"/>
      <c r="BSV132" s="26"/>
      <c r="BSW132" s="26"/>
      <c r="BSX132" s="26"/>
      <c r="BSY132" s="26"/>
      <c r="BSZ132" s="26"/>
      <c r="BTA132" s="26"/>
      <c r="BTB132" s="26"/>
      <c r="BTC132" s="26"/>
      <c r="BTD132" s="26"/>
      <c r="BTE132" s="26"/>
      <c r="BTF132" s="26"/>
      <c r="BTG132" s="26"/>
      <c r="BTH132" s="26"/>
      <c r="BTI132" s="26"/>
      <c r="BTJ132" s="26"/>
      <c r="BTK132" s="26"/>
      <c r="BTL132" s="26"/>
      <c r="BTM132" s="26"/>
      <c r="BTN132" s="26"/>
      <c r="BTO132" s="26"/>
      <c r="BTP132" s="26"/>
      <c r="BTQ132" s="26"/>
      <c r="BTR132" s="26"/>
      <c r="BTS132" s="26"/>
      <c r="BTT132" s="26"/>
      <c r="BTU132" s="26"/>
      <c r="BTV132" s="26"/>
      <c r="BTW132" s="26"/>
      <c r="BTX132" s="26"/>
      <c r="BTY132" s="26"/>
      <c r="BTZ132" s="26"/>
      <c r="BUA132" s="26"/>
    </row>
    <row r="133" spans="1:1899" s="23" customFormat="1" ht="44.25" customHeight="1" x14ac:dyDescent="0.25">
      <c r="A133" s="34" t="s">
        <v>82</v>
      </c>
      <c r="B133" s="48" t="s">
        <v>23</v>
      </c>
      <c r="C133" s="48" t="s">
        <v>24</v>
      </c>
      <c r="D133" s="48" t="s">
        <v>259</v>
      </c>
      <c r="E133" s="48" t="s">
        <v>18</v>
      </c>
      <c r="F133" s="55" t="s">
        <v>19</v>
      </c>
      <c r="G133" s="19">
        <v>0</v>
      </c>
      <c r="H133" s="37">
        <v>45231</v>
      </c>
      <c r="I133" s="15">
        <v>0</v>
      </c>
      <c r="J133" s="15">
        <v>0.47</v>
      </c>
      <c r="K133" s="15">
        <v>0</v>
      </c>
      <c r="L133" s="15">
        <v>0</v>
      </c>
      <c r="M133" s="15">
        <v>53312.44</v>
      </c>
      <c r="N133" s="30"/>
      <c r="O133" s="31"/>
      <c r="P133" s="31"/>
      <c r="Q133" s="111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6"/>
      <c r="CZ133" s="26"/>
      <c r="DA133" s="26"/>
      <c r="DB133" s="26"/>
      <c r="DC133" s="26"/>
      <c r="DD133" s="26"/>
      <c r="DE133" s="26"/>
      <c r="DF133" s="26"/>
      <c r="DG133" s="26"/>
      <c r="DH133" s="26"/>
      <c r="DI133" s="26"/>
      <c r="DJ133" s="26"/>
      <c r="DK133" s="26"/>
      <c r="DL133" s="26"/>
      <c r="DM133" s="26"/>
      <c r="DN133" s="26"/>
      <c r="DO133" s="26"/>
      <c r="DP133" s="26"/>
      <c r="DQ133" s="26"/>
      <c r="DR133" s="26"/>
      <c r="DS133" s="26"/>
      <c r="DT133" s="26"/>
      <c r="DU133" s="26"/>
      <c r="DV133" s="26"/>
      <c r="DW133" s="26"/>
      <c r="DX133" s="26"/>
      <c r="DY133" s="26"/>
      <c r="DZ133" s="26"/>
      <c r="EA133" s="26"/>
      <c r="EB133" s="26"/>
      <c r="EC133" s="26"/>
      <c r="ED133" s="26"/>
      <c r="EE133" s="26"/>
      <c r="EF133" s="26"/>
      <c r="EG133" s="26"/>
      <c r="EH133" s="26"/>
      <c r="EI133" s="26"/>
      <c r="EJ133" s="26"/>
      <c r="EK133" s="26"/>
      <c r="EL133" s="26"/>
      <c r="EM133" s="26"/>
      <c r="EN133" s="26"/>
      <c r="EO133" s="26"/>
      <c r="EP133" s="26"/>
      <c r="EQ133" s="26"/>
      <c r="ER133" s="26"/>
      <c r="ES133" s="26"/>
      <c r="ET133" s="26"/>
      <c r="EU133" s="26"/>
      <c r="EV133" s="26"/>
      <c r="EW133" s="26"/>
      <c r="EX133" s="26"/>
      <c r="EY133" s="26"/>
      <c r="EZ133" s="26"/>
      <c r="FA133" s="26"/>
      <c r="FB133" s="26"/>
      <c r="FC133" s="26"/>
      <c r="FD133" s="26"/>
      <c r="FE133" s="26"/>
      <c r="FF133" s="26"/>
      <c r="FG133" s="26"/>
      <c r="FH133" s="26"/>
      <c r="FI133" s="26"/>
      <c r="FJ133" s="26"/>
      <c r="FK133" s="26"/>
      <c r="FL133" s="26"/>
      <c r="FM133" s="26"/>
      <c r="FN133" s="26"/>
      <c r="FO133" s="26"/>
      <c r="FP133" s="26"/>
      <c r="FQ133" s="26"/>
      <c r="FR133" s="26"/>
      <c r="FS133" s="26"/>
      <c r="FT133" s="26"/>
      <c r="FU133" s="26"/>
      <c r="FV133" s="26"/>
      <c r="FW133" s="26"/>
      <c r="FX133" s="26"/>
      <c r="FY133" s="26"/>
      <c r="FZ133" s="26"/>
      <c r="GA133" s="26"/>
      <c r="GB133" s="26"/>
      <c r="GC133" s="26"/>
      <c r="GD133" s="26"/>
      <c r="GE133" s="26"/>
      <c r="GF133" s="26"/>
      <c r="GG133" s="26"/>
      <c r="GH133" s="26"/>
      <c r="GI133" s="26"/>
      <c r="GJ133" s="26"/>
      <c r="GK133" s="26"/>
      <c r="GL133" s="26"/>
      <c r="GM133" s="26"/>
      <c r="GN133" s="26"/>
      <c r="GO133" s="26"/>
      <c r="GP133" s="26"/>
      <c r="GQ133" s="26"/>
      <c r="GR133" s="26"/>
      <c r="GS133" s="26"/>
      <c r="GT133" s="26"/>
      <c r="GU133" s="26"/>
      <c r="GV133" s="26"/>
      <c r="GW133" s="26"/>
      <c r="GX133" s="26"/>
      <c r="GY133" s="26"/>
      <c r="GZ133" s="26"/>
      <c r="HA133" s="26"/>
      <c r="HB133" s="26"/>
      <c r="HC133" s="26"/>
      <c r="HD133" s="26"/>
      <c r="HE133" s="26"/>
      <c r="HF133" s="26"/>
      <c r="HG133" s="26"/>
      <c r="HH133" s="26"/>
      <c r="HI133" s="26"/>
      <c r="HJ133" s="26"/>
      <c r="HK133" s="26"/>
      <c r="HL133" s="26"/>
      <c r="HM133" s="26"/>
      <c r="HN133" s="26"/>
      <c r="HO133" s="26"/>
      <c r="HP133" s="26"/>
      <c r="HQ133" s="26"/>
      <c r="HR133" s="26"/>
      <c r="HS133" s="26"/>
      <c r="HT133" s="26"/>
      <c r="HU133" s="26"/>
      <c r="HV133" s="26"/>
      <c r="HW133" s="26"/>
      <c r="HX133" s="26"/>
      <c r="HY133" s="26"/>
      <c r="HZ133" s="26"/>
      <c r="IA133" s="26"/>
      <c r="IB133" s="26"/>
      <c r="IC133" s="26"/>
      <c r="ID133" s="26"/>
      <c r="IE133" s="26"/>
      <c r="IF133" s="26"/>
      <c r="IG133" s="26"/>
      <c r="IH133" s="26"/>
      <c r="II133" s="26"/>
      <c r="IJ133" s="26"/>
      <c r="IK133" s="26"/>
      <c r="IL133" s="26"/>
      <c r="IM133" s="26"/>
      <c r="IN133" s="26"/>
      <c r="IO133" s="26"/>
      <c r="IP133" s="26"/>
      <c r="IQ133" s="26"/>
      <c r="IR133" s="26"/>
      <c r="IS133" s="26"/>
      <c r="IT133" s="26"/>
      <c r="IU133" s="26"/>
      <c r="IV133" s="26"/>
      <c r="IW133" s="26"/>
      <c r="IX133" s="26"/>
      <c r="IY133" s="26"/>
      <c r="IZ133" s="26"/>
      <c r="JA133" s="26"/>
      <c r="JB133" s="26"/>
      <c r="JC133" s="26"/>
      <c r="JD133" s="26"/>
      <c r="JE133" s="26"/>
      <c r="JF133" s="26"/>
      <c r="JG133" s="26"/>
      <c r="JH133" s="26"/>
      <c r="JI133" s="26"/>
      <c r="JJ133" s="26"/>
      <c r="JK133" s="26"/>
      <c r="JL133" s="26"/>
      <c r="JM133" s="26"/>
      <c r="JN133" s="26"/>
      <c r="JO133" s="26"/>
      <c r="JP133" s="26"/>
      <c r="JQ133" s="26"/>
      <c r="JR133" s="26"/>
      <c r="JS133" s="26"/>
      <c r="JT133" s="26"/>
      <c r="JU133" s="26"/>
      <c r="JV133" s="26"/>
      <c r="JW133" s="26"/>
      <c r="JX133" s="26"/>
      <c r="JY133" s="26"/>
      <c r="JZ133" s="26"/>
      <c r="KA133" s="26"/>
      <c r="KB133" s="26"/>
      <c r="KC133" s="26"/>
      <c r="KD133" s="26"/>
      <c r="KE133" s="26"/>
      <c r="KF133" s="26"/>
      <c r="KG133" s="26"/>
      <c r="KH133" s="26"/>
      <c r="KI133" s="26"/>
      <c r="KJ133" s="26"/>
      <c r="KK133" s="26"/>
      <c r="KL133" s="26"/>
      <c r="KM133" s="26"/>
      <c r="KN133" s="26"/>
      <c r="KO133" s="26"/>
      <c r="KP133" s="26"/>
      <c r="KQ133" s="26"/>
      <c r="KR133" s="26"/>
      <c r="KS133" s="26"/>
      <c r="KT133" s="26"/>
      <c r="KU133" s="26"/>
      <c r="KV133" s="26"/>
      <c r="KW133" s="26"/>
      <c r="KX133" s="26"/>
      <c r="KY133" s="26"/>
      <c r="KZ133" s="26"/>
      <c r="LA133" s="26"/>
      <c r="LB133" s="26"/>
      <c r="LC133" s="26"/>
      <c r="LD133" s="26"/>
      <c r="LE133" s="26"/>
      <c r="LF133" s="26"/>
      <c r="LG133" s="26"/>
      <c r="LH133" s="26"/>
      <c r="LI133" s="26"/>
      <c r="LJ133" s="26"/>
      <c r="LK133" s="26"/>
      <c r="LL133" s="26"/>
      <c r="LM133" s="26"/>
      <c r="LN133" s="26"/>
      <c r="LO133" s="26"/>
      <c r="LP133" s="26"/>
      <c r="LQ133" s="26"/>
      <c r="LR133" s="26"/>
      <c r="LS133" s="26"/>
      <c r="LT133" s="26"/>
      <c r="LU133" s="26"/>
      <c r="LV133" s="26"/>
      <c r="LW133" s="26"/>
      <c r="LX133" s="26"/>
      <c r="LY133" s="26"/>
      <c r="LZ133" s="26"/>
      <c r="MA133" s="26"/>
      <c r="MB133" s="26"/>
      <c r="MC133" s="26"/>
      <c r="MD133" s="26"/>
      <c r="ME133" s="26"/>
      <c r="MF133" s="26"/>
      <c r="MG133" s="26"/>
      <c r="MH133" s="26"/>
      <c r="MI133" s="26"/>
      <c r="MJ133" s="26"/>
      <c r="MK133" s="26"/>
      <c r="ML133" s="26"/>
      <c r="MM133" s="26"/>
      <c r="MN133" s="26"/>
      <c r="MO133" s="26"/>
      <c r="MP133" s="26"/>
      <c r="MQ133" s="26"/>
      <c r="MR133" s="26"/>
      <c r="MS133" s="26"/>
      <c r="MT133" s="26"/>
      <c r="MU133" s="26"/>
      <c r="MV133" s="26"/>
      <c r="MW133" s="26"/>
      <c r="MX133" s="26"/>
      <c r="MY133" s="26"/>
      <c r="MZ133" s="26"/>
      <c r="NA133" s="26"/>
      <c r="NB133" s="26"/>
      <c r="NC133" s="26"/>
      <c r="ND133" s="26"/>
      <c r="NE133" s="26"/>
      <c r="NF133" s="26"/>
      <c r="NG133" s="26"/>
      <c r="NH133" s="26"/>
      <c r="NI133" s="26"/>
      <c r="NJ133" s="26"/>
      <c r="NK133" s="26"/>
      <c r="NL133" s="26"/>
      <c r="NM133" s="26"/>
      <c r="NN133" s="26"/>
      <c r="NO133" s="26"/>
      <c r="NP133" s="26"/>
      <c r="NQ133" s="26"/>
      <c r="NR133" s="26"/>
      <c r="NS133" s="26"/>
      <c r="NT133" s="26"/>
      <c r="NU133" s="26"/>
      <c r="NV133" s="26"/>
      <c r="NW133" s="26"/>
      <c r="NX133" s="26"/>
      <c r="NY133" s="26"/>
      <c r="NZ133" s="26"/>
      <c r="OA133" s="26"/>
      <c r="OB133" s="26"/>
      <c r="OC133" s="26"/>
      <c r="OD133" s="26"/>
      <c r="OE133" s="26"/>
      <c r="OF133" s="26"/>
      <c r="OG133" s="26"/>
      <c r="OH133" s="26"/>
      <c r="OI133" s="26"/>
      <c r="OJ133" s="26"/>
      <c r="OK133" s="26"/>
      <c r="OL133" s="26"/>
      <c r="OM133" s="26"/>
      <c r="ON133" s="26"/>
      <c r="OO133" s="26"/>
      <c r="OP133" s="26"/>
      <c r="OQ133" s="26"/>
      <c r="OR133" s="26"/>
      <c r="OS133" s="26"/>
      <c r="OT133" s="26"/>
      <c r="OU133" s="26"/>
      <c r="OV133" s="26"/>
      <c r="OW133" s="26"/>
      <c r="OX133" s="26"/>
      <c r="OY133" s="26"/>
      <c r="OZ133" s="26"/>
      <c r="PA133" s="26"/>
      <c r="PB133" s="26"/>
      <c r="PC133" s="26"/>
      <c r="PD133" s="26"/>
      <c r="PE133" s="26"/>
      <c r="PF133" s="26"/>
      <c r="PG133" s="26"/>
      <c r="PH133" s="26"/>
      <c r="PI133" s="26"/>
      <c r="PJ133" s="26"/>
      <c r="PK133" s="26"/>
      <c r="PL133" s="26"/>
      <c r="PM133" s="26"/>
      <c r="PN133" s="26"/>
      <c r="PO133" s="26"/>
      <c r="PP133" s="26"/>
      <c r="PQ133" s="26"/>
      <c r="PR133" s="26"/>
      <c r="PS133" s="26"/>
      <c r="PT133" s="26"/>
      <c r="PU133" s="26"/>
      <c r="PV133" s="26"/>
      <c r="PW133" s="26"/>
      <c r="PX133" s="26"/>
      <c r="PY133" s="26"/>
      <c r="PZ133" s="26"/>
      <c r="QA133" s="26"/>
      <c r="QB133" s="26"/>
      <c r="QC133" s="26"/>
      <c r="QD133" s="26"/>
      <c r="QE133" s="26"/>
      <c r="QF133" s="26"/>
      <c r="QG133" s="26"/>
      <c r="QH133" s="26"/>
      <c r="QI133" s="26"/>
      <c r="QJ133" s="26"/>
      <c r="QK133" s="26"/>
      <c r="QL133" s="26"/>
      <c r="QM133" s="26"/>
      <c r="QN133" s="26"/>
      <c r="QO133" s="26"/>
      <c r="QP133" s="26"/>
      <c r="QQ133" s="26"/>
      <c r="QR133" s="26"/>
      <c r="QS133" s="26"/>
      <c r="QT133" s="26"/>
      <c r="QU133" s="26"/>
      <c r="QV133" s="26"/>
      <c r="QW133" s="26"/>
      <c r="QX133" s="26"/>
      <c r="QY133" s="26"/>
      <c r="QZ133" s="26"/>
      <c r="RA133" s="26"/>
      <c r="RB133" s="26"/>
      <c r="RC133" s="26"/>
      <c r="RD133" s="26"/>
      <c r="RE133" s="26"/>
      <c r="RF133" s="26"/>
      <c r="RG133" s="26"/>
      <c r="RH133" s="26"/>
      <c r="RI133" s="26"/>
      <c r="RJ133" s="26"/>
      <c r="RK133" s="26"/>
      <c r="RL133" s="26"/>
      <c r="RM133" s="26"/>
      <c r="RN133" s="26"/>
      <c r="RO133" s="26"/>
      <c r="RP133" s="26"/>
      <c r="RQ133" s="26"/>
      <c r="RR133" s="26"/>
      <c r="RS133" s="26"/>
      <c r="RT133" s="26"/>
      <c r="RU133" s="26"/>
      <c r="RV133" s="26"/>
      <c r="RW133" s="26"/>
      <c r="RX133" s="26"/>
      <c r="RY133" s="26"/>
      <c r="RZ133" s="26"/>
      <c r="SA133" s="26"/>
      <c r="SB133" s="26"/>
      <c r="SC133" s="26"/>
      <c r="SD133" s="26"/>
      <c r="SE133" s="26"/>
      <c r="SF133" s="26"/>
      <c r="SG133" s="26"/>
      <c r="SH133" s="26"/>
      <c r="SI133" s="26"/>
      <c r="SJ133" s="26"/>
      <c r="SK133" s="26"/>
      <c r="SL133" s="26"/>
      <c r="SM133" s="26"/>
      <c r="SN133" s="26"/>
      <c r="SO133" s="26"/>
      <c r="SP133" s="26"/>
      <c r="SQ133" s="26"/>
      <c r="SR133" s="26"/>
      <c r="SS133" s="26"/>
      <c r="ST133" s="26"/>
      <c r="SU133" s="26"/>
      <c r="SV133" s="26"/>
      <c r="SW133" s="26"/>
      <c r="SX133" s="26"/>
      <c r="SY133" s="26"/>
      <c r="SZ133" s="26"/>
      <c r="TA133" s="26"/>
      <c r="TB133" s="26"/>
      <c r="TC133" s="26"/>
      <c r="TD133" s="26"/>
      <c r="TE133" s="26"/>
      <c r="TF133" s="26"/>
      <c r="TG133" s="26"/>
      <c r="TH133" s="26"/>
      <c r="TI133" s="26"/>
      <c r="TJ133" s="26"/>
      <c r="TK133" s="26"/>
      <c r="TL133" s="26"/>
      <c r="TM133" s="26"/>
      <c r="TN133" s="26"/>
      <c r="TO133" s="26"/>
      <c r="TP133" s="26"/>
      <c r="TQ133" s="26"/>
      <c r="TR133" s="26"/>
      <c r="TS133" s="26"/>
      <c r="TT133" s="26"/>
      <c r="TU133" s="26"/>
      <c r="TV133" s="26"/>
      <c r="TW133" s="26"/>
      <c r="TX133" s="26"/>
      <c r="TY133" s="26"/>
      <c r="TZ133" s="26"/>
      <c r="UA133" s="26"/>
      <c r="UB133" s="26"/>
      <c r="UC133" s="26"/>
      <c r="UD133" s="26"/>
      <c r="UE133" s="26"/>
      <c r="UF133" s="26"/>
      <c r="UG133" s="26"/>
      <c r="UH133" s="26"/>
      <c r="UI133" s="26"/>
      <c r="UJ133" s="26"/>
      <c r="UK133" s="26"/>
      <c r="UL133" s="26"/>
      <c r="UM133" s="26"/>
      <c r="UN133" s="26"/>
      <c r="UO133" s="26"/>
      <c r="UP133" s="26"/>
      <c r="UQ133" s="26"/>
      <c r="UR133" s="26"/>
      <c r="US133" s="26"/>
      <c r="UT133" s="26"/>
      <c r="UU133" s="26"/>
      <c r="UV133" s="26"/>
      <c r="UW133" s="26"/>
      <c r="UX133" s="26"/>
      <c r="UY133" s="26"/>
      <c r="UZ133" s="26"/>
      <c r="VA133" s="26"/>
      <c r="VB133" s="26"/>
      <c r="VC133" s="26"/>
      <c r="VD133" s="26"/>
      <c r="VE133" s="26"/>
      <c r="VF133" s="26"/>
      <c r="VG133" s="26"/>
      <c r="VH133" s="26"/>
      <c r="VI133" s="26"/>
      <c r="VJ133" s="26"/>
      <c r="VK133" s="26"/>
      <c r="VL133" s="26"/>
      <c r="VM133" s="26"/>
      <c r="VN133" s="26"/>
      <c r="VO133" s="26"/>
      <c r="VP133" s="26"/>
      <c r="VQ133" s="26"/>
      <c r="VR133" s="26"/>
      <c r="VS133" s="26"/>
      <c r="VT133" s="26"/>
      <c r="VU133" s="26"/>
      <c r="VV133" s="26"/>
      <c r="VW133" s="26"/>
      <c r="VX133" s="26"/>
      <c r="VY133" s="26"/>
      <c r="VZ133" s="26"/>
      <c r="WA133" s="26"/>
      <c r="WB133" s="26"/>
      <c r="WC133" s="26"/>
      <c r="WD133" s="26"/>
      <c r="WE133" s="26"/>
      <c r="WF133" s="26"/>
      <c r="WG133" s="26"/>
      <c r="WH133" s="26"/>
      <c r="WI133" s="26"/>
      <c r="WJ133" s="26"/>
      <c r="WK133" s="26"/>
      <c r="WL133" s="26"/>
      <c r="WM133" s="26"/>
      <c r="WN133" s="26"/>
      <c r="WO133" s="26"/>
      <c r="WP133" s="26"/>
      <c r="WQ133" s="26"/>
      <c r="WR133" s="26"/>
      <c r="WS133" s="26"/>
      <c r="WT133" s="26"/>
      <c r="WU133" s="26"/>
      <c r="WV133" s="26"/>
      <c r="WW133" s="26"/>
      <c r="WX133" s="26"/>
      <c r="WY133" s="26"/>
      <c r="WZ133" s="26"/>
      <c r="XA133" s="26"/>
      <c r="XB133" s="26"/>
      <c r="XC133" s="26"/>
      <c r="XD133" s="26"/>
      <c r="XE133" s="26"/>
      <c r="XF133" s="26"/>
      <c r="XG133" s="26"/>
      <c r="XH133" s="26"/>
      <c r="XI133" s="26"/>
      <c r="XJ133" s="26"/>
      <c r="XK133" s="26"/>
      <c r="XL133" s="26"/>
      <c r="XM133" s="26"/>
      <c r="XN133" s="26"/>
      <c r="XO133" s="26"/>
      <c r="XP133" s="26"/>
      <c r="XQ133" s="26"/>
      <c r="XR133" s="26"/>
      <c r="XS133" s="26"/>
      <c r="XT133" s="26"/>
      <c r="XU133" s="26"/>
      <c r="XV133" s="26"/>
      <c r="XW133" s="26"/>
      <c r="XX133" s="26"/>
      <c r="XY133" s="26"/>
      <c r="XZ133" s="26"/>
      <c r="YA133" s="26"/>
      <c r="YB133" s="26"/>
      <c r="YC133" s="26"/>
      <c r="YD133" s="26"/>
      <c r="YE133" s="26"/>
      <c r="YF133" s="26"/>
      <c r="YG133" s="26"/>
      <c r="YH133" s="26"/>
      <c r="YI133" s="26"/>
      <c r="YJ133" s="26"/>
      <c r="YK133" s="26"/>
      <c r="YL133" s="26"/>
      <c r="YM133" s="26"/>
      <c r="YN133" s="26"/>
      <c r="YO133" s="26"/>
      <c r="YP133" s="26"/>
      <c r="YQ133" s="26"/>
      <c r="YR133" s="26"/>
      <c r="YS133" s="26"/>
      <c r="YT133" s="26"/>
      <c r="YU133" s="26"/>
      <c r="YV133" s="26"/>
      <c r="YW133" s="26"/>
      <c r="YX133" s="26"/>
      <c r="YY133" s="26"/>
      <c r="YZ133" s="26"/>
      <c r="ZA133" s="26"/>
      <c r="ZB133" s="26"/>
      <c r="ZC133" s="26"/>
      <c r="ZD133" s="26"/>
      <c r="ZE133" s="26"/>
      <c r="ZF133" s="26"/>
      <c r="ZG133" s="26"/>
      <c r="ZH133" s="26"/>
      <c r="ZI133" s="26"/>
      <c r="ZJ133" s="26"/>
      <c r="ZK133" s="26"/>
      <c r="ZL133" s="26"/>
      <c r="ZM133" s="26"/>
      <c r="ZN133" s="26"/>
      <c r="ZO133" s="26"/>
      <c r="ZP133" s="26"/>
      <c r="ZQ133" s="26"/>
      <c r="ZR133" s="26"/>
      <c r="ZS133" s="26"/>
      <c r="ZT133" s="26"/>
      <c r="ZU133" s="26"/>
      <c r="ZV133" s="26"/>
      <c r="ZW133" s="26"/>
      <c r="ZX133" s="26"/>
      <c r="ZY133" s="26"/>
      <c r="ZZ133" s="26"/>
      <c r="AAA133" s="26"/>
      <c r="AAB133" s="26"/>
      <c r="AAC133" s="26"/>
      <c r="AAD133" s="26"/>
      <c r="AAE133" s="26"/>
      <c r="AAF133" s="26"/>
      <c r="AAG133" s="26"/>
      <c r="AAH133" s="26"/>
      <c r="AAI133" s="26"/>
      <c r="AAJ133" s="26"/>
      <c r="AAK133" s="26"/>
      <c r="AAL133" s="26"/>
      <c r="AAM133" s="26"/>
      <c r="AAN133" s="26"/>
      <c r="AAO133" s="26"/>
      <c r="AAP133" s="26"/>
      <c r="AAQ133" s="26"/>
      <c r="AAR133" s="26"/>
      <c r="AAS133" s="26"/>
      <c r="AAT133" s="26"/>
      <c r="AAU133" s="26"/>
      <c r="AAV133" s="26"/>
      <c r="AAW133" s="26"/>
      <c r="AAX133" s="26"/>
      <c r="AAY133" s="26"/>
      <c r="AAZ133" s="26"/>
      <c r="ABA133" s="26"/>
      <c r="ABB133" s="26"/>
      <c r="ABC133" s="26"/>
      <c r="ABD133" s="26"/>
      <c r="ABE133" s="26"/>
      <c r="ABF133" s="26"/>
      <c r="ABG133" s="26"/>
      <c r="ABH133" s="26"/>
      <c r="ABI133" s="26"/>
      <c r="ABJ133" s="26"/>
      <c r="ABK133" s="26"/>
      <c r="ABL133" s="26"/>
      <c r="ABM133" s="26"/>
      <c r="ABN133" s="26"/>
      <c r="ABO133" s="26"/>
      <c r="ABP133" s="26"/>
      <c r="ABQ133" s="26"/>
      <c r="ABR133" s="26"/>
      <c r="ABS133" s="26"/>
      <c r="ABT133" s="26"/>
      <c r="ABU133" s="26"/>
      <c r="ABV133" s="26"/>
      <c r="ABW133" s="26"/>
      <c r="ABX133" s="26"/>
      <c r="ABY133" s="26"/>
      <c r="ABZ133" s="26"/>
      <c r="ACA133" s="26"/>
      <c r="ACB133" s="26"/>
      <c r="ACC133" s="26"/>
      <c r="ACD133" s="26"/>
      <c r="ACE133" s="26"/>
      <c r="ACF133" s="26"/>
      <c r="ACG133" s="26"/>
      <c r="ACH133" s="26"/>
      <c r="ACI133" s="26"/>
      <c r="ACJ133" s="26"/>
      <c r="ACK133" s="26"/>
      <c r="ACL133" s="26"/>
      <c r="ACM133" s="26"/>
      <c r="ACN133" s="26"/>
      <c r="ACO133" s="26"/>
      <c r="ACP133" s="26"/>
      <c r="ACQ133" s="26"/>
      <c r="ACR133" s="26"/>
      <c r="ACS133" s="26"/>
      <c r="ACT133" s="26"/>
      <c r="ACU133" s="26"/>
      <c r="ACV133" s="26"/>
      <c r="ACW133" s="26"/>
      <c r="ACX133" s="26"/>
      <c r="ACY133" s="26"/>
      <c r="ACZ133" s="26"/>
      <c r="ADA133" s="26"/>
      <c r="ADB133" s="26"/>
      <c r="ADC133" s="26"/>
      <c r="ADD133" s="26"/>
      <c r="ADE133" s="26"/>
      <c r="ADF133" s="26"/>
      <c r="ADG133" s="26"/>
      <c r="ADH133" s="26"/>
      <c r="ADI133" s="26"/>
      <c r="ADJ133" s="26"/>
      <c r="ADK133" s="26"/>
      <c r="ADL133" s="26"/>
      <c r="ADM133" s="26"/>
      <c r="ADN133" s="26"/>
      <c r="ADO133" s="26"/>
      <c r="ADP133" s="26"/>
      <c r="ADQ133" s="26"/>
      <c r="ADR133" s="26"/>
      <c r="ADS133" s="26"/>
      <c r="ADT133" s="26"/>
      <c r="ADU133" s="26"/>
      <c r="ADV133" s="26"/>
      <c r="ADW133" s="26"/>
      <c r="ADX133" s="26"/>
      <c r="ADY133" s="26"/>
      <c r="ADZ133" s="26"/>
      <c r="AEA133" s="26"/>
      <c r="AEB133" s="26"/>
      <c r="AEC133" s="26"/>
      <c r="AED133" s="26"/>
      <c r="AEE133" s="26"/>
      <c r="AEF133" s="26"/>
      <c r="AEG133" s="26"/>
      <c r="AEH133" s="26"/>
      <c r="AEI133" s="26"/>
      <c r="AEJ133" s="26"/>
      <c r="AEK133" s="26"/>
      <c r="AEL133" s="26"/>
      <c r="AEM133" s="26"/>
      <c r="AEN133" s="26"/>
      <c r="AEO133" s="26"/>
      <c r="AEP133" s="26"/>
      <c r="AEQ133" s="26"/>
      <c r="AER133" s="26"/>
      <c r="AES133" s="26"/>
      <c r="AET133" s="26"/>
      <c r="AEU133" s="26"/>
      <c r="AEV133" s="26"/>
      <c r="AEW133" s="26"/>
      <c r="AEX133" s="26"/>
      <c r="AEY133" s="26"/>
      <c r="AEZ133" s="26"/>
      <c r="AFA133" s="26"/>
      <c r="AFB133" s="26"/>
      <c r="AFC133" s="26"/>
      <c r="AFD133" s="26"/>
      <c r="AFE133" s="26"/>
      <c r="AFF133" s="26"/>
      <c r="AFG133" s="26"/>
      <c r="AFH133" s="26"/>
      <c r="AFI133" s="26"/>
      <c r="AFJ133" s="26"/>
      <c r="AFK133" s="26"/>
      <c r="AFL133" s="26"/>
      <c r="AFM133" s="26"/>
      <c r="AFN133" s="26"/>
      <c r="AFO133" s="26"/>
      <c r="AFP133" s="26"/>
      <c r="AFQ133" s="26"/>
      <c r="AFR133" s="26"/>
      <c r="AFS133" s="26"/>
      <c r="AFT133" s="26"/>
      <c r="AFU133" s="26"/>
      <c r="AFV133" s="26"/>
      <c r="AFW133" s="26"/>
      <c r="AFX133" s="26"/>
      <c r="AFY133" s="26"/>
      <c r="AFZ133" s="26"/>
      <c r="AGA133" s="26"/>
      <c r="AGB133" s="26"/>
      <c r="AGC133" s="26"/>
      <c r="AGD133" s="26"/>
      <c r="AGE133" s="26"/>
      <c r="AGF133" s="26"/>
      <c r="AGG133" s="26"/>
      <c r="AGH133" s="26"/>
      <c r="AGI133" s="26"/>
      <c r="AGJ133" s="26"/>
      <c r="AGK133" s="26"/>
      <c r="AGL133" s="26"/>
      <c r="AGM133" s="26"/>
      <c r="AGN133" s="26"/>
      <c r="AGO133" s="26"/>
      <c r="AGP133" s="26"/>
      <c r="AGQ133" s="26"/>
      <c r="AGR133" s="26"/>
      <c r="AGS133" s="26"/>
      <c r="AGT133" s="26"/>
      <c r="AGU133" s="26"/>
      <c r="AGV133" s="26"/>
      <c r="AGW133" s="26"/>
      <c r="AGX133" s="26"/>
      <c r="AGY133" s="26"/>
      <c r="AGZ133" s="26"/>
      <c r="AHA133" s="26"/>
      <c r="AHB133" s="26"/>
      <c r="AHC133" s="26"/>
      <c r="AHD133" s="26"/>
      <c r="AHE133" s="26"/>
      <c r="AHF133" s="26"/>
      <c r="AHG133" s="26"/>
      <c r="AHH133" s="26"/>
      <c r="AHI133" s="26"/>
      <c r="AHJ133" s="26"/>
      <c r="AHK133" s="26"/>
      <c r="AHL133" s="26"/>
      <c r="AHM133" s="26"/>
      <c r="AHN133" s="26"/>
      <c r="AHO133" s="26"/>
      <c r="AHP133" s="26"/>
      <c r="AHQ133" s="26"/>
      <c r="AHR133" s="26"/>
      <c r="AHS133" s="26"/>
      <c r="AHT133" s="26"/>
      <c r="AHU133" s="26"/>
      <c r="AHV133" s="26"/>
      <c r="AHW133" s="26"/>
      <c r="AHX133" s="26"/>
      <c r="AHY133" s="26"/>
      <c r="AHZ133" s="26"/>
      <c r="AIA133" s="26"/>
      <c r="AIB133" s="26"/>
      <c r="AIC133" s="26"/>
      <c r="AID133" s="26"/>
      <c r="AIE133" s="26"/>
      <c r="AIF133" s="26"/>
      <c r="AIG133" s="26"/>
      <c r="AIH133" s="26"/>
      <c r="AII133" s="26"/>
      <c r="AIJ133" s="26"/>
      <c r="AIK133" s="26"/>
      <c r="AIL133" s="26"/>
      <c r="AIM133" s="26"/>
      <c r="AIN133" s="26"/>
      <c r="AIO133" s="26"/>
      <c r="AIP133" s="26"/>
      <c r="AIQ133" s="26"/>
      <c r="AIR133" s="26"/>
      <c r="AIS133" s="26"/>
      <c r="AIT133" s="26"/>
      <c r="AIU133" s="26"/>
      <c r="AIV133" s="26"/>
      <c r="AIW133" s="26"/>
      <c r="AIX133" s="26"/>
      <c r="AIY133" s="26"/>
      <c r="AIZ133" s="26"/>
      <c r="AJA133" s="26"/>
      <c r="AJB133" s="26"/>
      <c r="AJC133" s="26"/>
      <c r="AJD133" s="26"/>
      <c r="AJE133" s="26"/>
      <c r="AJF133" s="26"/>
      <c r="AJG133" s="26"/>
      <c r="AJH133" s="26"/>
      <c r="AJI133" s="26"/>
      <c r="AJJ133" s="26"/>
      <c r="AJK133" s="26"/>
      <c r="AJL133" s="26"/>
      <c r="AJM133" s="26"/>
      <c r="AJN133" s="26"/>
      <c r="AJO133" s="26"/>
      <c r="AJP133" s="26"/>
      <c r="AJQ133" s="26"/>
      <c r="AJR133" s="26"/>
      <c r="AJS133" s="26"/>
      <c r="AJT133" s="26"/>
      <c r="AJU133" s="26"/>
      <c r="AJV133" s="26"/>
      <c r="AJW133" s="26"/>
      <c r="AJX133" s="26"/>
      <c r="AJY133" s="26"/>
      <c r="AJZ133" s="26"/>
      <c r="AKA133" s="26"/>
      <c r="AKB133" s="26"/>
      <c r="AKC133" s="26"/>
      <c r="AKD133" s="26"/>
      <c r="AKE133" s="26"/>
      <c r="AKF133" s="26"/>
      <c r="AKG133" s="26"/>
      <c r="AKH133" s="26"/>
      <c r="AKI133" s="26"/>
      <c r="AKJ133" s="26"/>
      <c r="AKK133" s="26"/>
      <c r="AKL133" s="26"/>
      <c r="AKM133" s="26"/>
      <c r="AKN133" s="26"/>
      <c r="AKO133" s="26"/>
      <c r="AKP133" s="26"/>
      <c r="AKQ133" s="26"/>
      <c r="AKR133" s="26"/>
      <c r="AKS133" s="26"/>
      <c r="AKT133" s="26"/>
      <c r="AKU133" s="26"/>
      <c r="AKV133" s="26"/>
      <c r="AKW133" s="26"/>
      <c r="AKX133" s="26"/>
      <c r="AKY133" s="26"/>
      <c r="AKZ133" s="26"/>
      <c r="ALA133" s="26"/>
      <c r="ALB133" s="26"/>
      <c r="ALC133" s="26"/>
      <c r="ALD133" s="26"/>
      <c r="ALE133" s="26"/>
      <c r="ALF133" s="26"/>
      <c r="ALG133" s="26"/>
      <c r="ALH133" s="26"/>
      <c r="ALI133" s="26"/>
      <c r="ALJ133" s="26"/>
      <c r="ALK133" s="26"/>
      <c r="ALL133" s="26"/>
      <c r="ALM133" s="26"/>
      <c r="ALN133" s="26"/>
      <c r="ALO133" s="26"/>
      <c r="ALP133" s="26"/>
      <c r="ALQ133" s="26"/>
      <c r="ALR133" s="26"/>
      <c r="ALS133" s="26"/>
      <c r="ALT133" s="26"/>
      <c r="ALU133" s="26"/>
      <c r="ALV133" s="26"/>
      <c r="ALW133" s="26"/>
      <c r="ALX133" s="26"/>
      <c r="ALY133" s="26"/>
      <c r="ALZ133" s="26"/>
      <c r="AMA133" s="26"/>
      <c r="AMB133" s="26"/>
      <c r="AMC133" s="26"/>
      <c r="AMD133" s="26"/>
      <c r="AME133" s="26"/>
      <c r="AMF133" s="26"/>
      <c r="AMG133" s="26"/>
      <c r="AMH133" s="26"/>
      <c r="AMI133" s="26"/>
      <c r="AMJ133" s="26"/>
      <c r="AMK133" s="26"/>
      <c r="AML133" s="26"/>
      <c r="AMM133" s="26"/>
      <c r="AMN133" s="26"/>
      <c r="AMO133" s="26"/>
      <c r="AMP133" s="26"/>
      <c r="AMQ133" s="26"/>
      <c r="AMR133" s="26"/>
      <c r="AMS133" s="26"/>
      <c r="AMT133" s="26"/>
      <c r="AMU133" s="26"/>
      <c r="AMV133" s="26"/>
      <c r="AMW133" s="26"/>
      <c r="AMX133" s="26"/>
      <c r="AMY133" s="26"/>
      <c r="AMZ133" s="26"/>
      <c r="ANA133" s="26"/>
      <c r="ANB133" s="26"/>
      <c r="ANC133" s="26"/>
      <c r="AND133" s="26"/>
      <c r="ANE133" s="26"/>
      <c r="ANF133" s="26"/>
      <c r="ANG133" s="26"/>
      <c r="ANH133" s="26"/>
      <c r="ANI133" s="26"/>
      <c r="ANJ133" s="26"/>
      <c r="ANK133" s="26"/>
      <c r="ANL133" s="26"/>
      <c r="ANM133" s="26"/>
      <c r="ANN133" s="26"/>
      <c r="ANO133" s="26"/>
      <c r="ANP133" s="26"/>
      <c r="ANQ133" s="26"/>
      <c r="ANR133" s="26"/>
      <c r="ANS133" s="26"/>
      <c r="ANT133" s="26"/>
      <c r="ANU133" s="26"/>
      <c r="ANV133" s="26"/>
      <c r="ANW133" s="26"/>
      <c r="ANX133" s="26"/>
      <c r="ANY133" s="26"/>
      <c r="ANZ133" s="26"/>
      <c r="AOA133" s="26"/>
      <c r="AOB133" s="26"/>
      <c r="AOC133" s="26"/>
      <c r="AOD133" s="26"/>
      <c r="AOE133" s="26"/>
      <c r="AOF133" s="26"/>
      <c r="AOG133" s="26"/>
      <c r="AOH133" s="26"/>
      <c r="AOI133" s="26"/>
      <c r="AOJ133" s="26"/>
      <c r="AOK133" s="26"/>
      <c r="AOL133" s="26"/>
      <c r="AOM133" s="26"/>
      <c r="AON133" s="26"/>
      <c r="AOO133" s="26"/>
      <c r="AOP133" s="26"/>
      <c r="AOQ133" s="26"/>
      <c r="AOR133" s="26"/>
      <c r="AOS133" s="26"/>
      <c r="AOT133" s="26"/>
      <c r="AOU133" s="26"/>
      <c r="AOV133" s="26"/>
      <c r="AOW133" s="26"/>
      <c r="AOX133" s="26"/>
      <c r="AOY133" s="26"/>
      <c r="AOZ133" s="26"/>
      <c r="APA133" s="26"/>
      <c r="APB133" s="26"/>
      <c r="APC133" s="26"/>
      <c r="APD133" s="26"/>
      <c r="APE133" s="26"/>
      <c r="APF133" s="26"/>
      <c r="APG133" s="26"/>
      <c r="APH133" s="26"/>
      <c r="API133" s="26"/>
      <c r="APJ133" s="26"/>
      <c r="APK133" s="26"/>
      <c r="APL133" s="26"/>
      <c r="APM133" s="26"/>
      <c r="APN133" s="26"/>
      <c r="APO133" s="26"/>
      <c r="APP133" s="26"/>
      <c r="APQ133" s="26"/>
      <c r="APR133" s="26"/>
      <c r="APS133" s="26"/>
      <c r="APT133" s="26"/>
      <c r="APU133" s="26"/>
      <c r="APV133" s="26"/>
      <c r="APW133" s="26"/>
      <c r="APX133" s="26"/>
      <c r="APY133" s="26"/>
      <c r="APZ133" s="26"/>
      <c r="AQA133" s="26"/>
      <c r="AQB133" s="26"/>
      <c r="AQC133" s="26"/>
      <c r="AQD133" s="26"/>
      <c r="AQE133" s="26"/>
      <c r="AQF133" s="26"/>
      <c r="AQG133" s="26"/>
      <c r="AQH133" s="26"/>
      <c r="AQI133" s="26"/>
      <c r="AQJ133" s="26"/>
      <c r="AQK133" s="26"/>
      <c r="AQL133" s="26"/>
      <c r="AQM133" s="26"/>
      <c r="AQN133" s="26"/>
      <c r="AQO133" s="26"/>
      <c r="AQP133" s="26"/>
      <c r="AQQ133" s="26"/>
      <c r="AQR133" s="26"/>
      <c r="AQS133" s="26"/>
      <c r="AQT133" s="26"/>
      <c r="AQU133" s="26"/>
      <c r="AQV133" s="26"/>
      <c r="AQW133" s="26"/>
      <c r="AQX133" s="26"/>
      <c r="AQY133" s="26"/>
      <c r="AQZ133" s="26"/>
      <c r="ARA133" s="26"/>
      <c r="ARB133" s="26"/>
      <c r="ARC133" s="26"/>
      <c r="ARD133" s="26"/>
      <c r="ARE133" s="26"/>
      <c r="ARF133" s="26"/>
      <c r="ARG133" s="26"/>
      <c r="ARH133" s="26"/>
      <c r="ARI133" s="26"/>
      <c r="ARJ133" s="26"/>
      <c r="ARK133" s="26"/>
      <c r="ARL133" s="26"/>
      <c r="ARM133" s="26"/>
      <c r="ARN133" s="26"/>
      <c r="ARO133" s="26"/>
      <c r="ARP133" s="26"/>
      <c r="ARQ133" s="26"/>
      <c r="ARR133" s="26"/>
      <c r="ARS133" s="26"/>
      <c r="ART133" s="26"/>
      <c r="ARU133" s="26"/>
      <c r="ARV133" s="26"/>
      <c r="ARW133" s="26"/>
      <c r="ARX133" s="26"/>
      <c r="ARY133" s="26"/>
      <c r="ARZ133" s="26"/>
      <c r="ASA133" s="26"/>
      <c r="ASB133" s="26"/>
      <c r="ASC133" s="26"/>
      <c r="ASD133" s="26"/>
      <c r="ASE133" s="26"/>
      <c r="ASF133" s="26"/>
      <c r="ASG133" s="26"/>
      <c r="ASH133" s="26"/>
      <c r="ASI133" s="26"/>
      <c r="ASJ133" s="26"/>
      <c r="ASK133" s="26"/>
      <c r="ASL133" s="26"/>
      <c r="ASM133" s="26"/>
      <c r="ASN133" s="26"/>
      <c r="ASO133" s="26"/>
      <c r="ASP133" s="26"/>
      <c r="ASQ133" s="26"/>
      <c r="ASR133" s="26"/>
      <c r="ASS133" s="26"/>
      <c r="AST133" s="26"/>
      <c r="ASU133" s="26"/>
      <c r="ASV133" s="26"/>
      <c r="ASW133" s="26"/>
      <c r="ASX133" s="26"/>
      <c r="ASY133" s="26"/>
      <c r="ASZ133" s="26"/>
      <c r="ATA133" s="26"/>
      <c r="ATB133" s="26"/>
      <c r="ATC133" s="26"/>
      <c r="ATD133" s="26"/>
      <c r="ATE133" s="26"/>
      <c r="ATF133" s="26"/>
      <c r="ATG133" s="26"/>
      <c r="ATH133" s="26"/>
      <c r="ATI133" s="26"/>
      <c r="ATJ133" s="26"/>
      <c r="ATK133" s="26"/>
      <c r="ATL133" s="26"/>
      <c r="ATM133" s="26"/>
      <c r="ATN133" s="26"/>
      <c r="ATO133" s="26"/>
      <c r="ATP133" s="26"/>
      <c r="ATQ133" s="26"/>
      <c r="ATR133" s="26"/>
      <c r="ATS133" s="26"/>
      <c r="ATT133" s="26"/>
      <c r="ATU133" s="26"/>
      <c r="ATV133" s="26"/>
      <c r="ATW133" s="26"/>
      <c r="ATX133" s="26"/>
      <c r="ATY133" s="26"/>
      <c r="ATZ133" s="26"/>
      <c r="AUA133" s="26"/>
      <c r="AUB133" s="26"/>
      <c r="AUC133" s="26"/>
      <c r="AUD133" s="26"/>
      <c r="AUE133" s="26"/>
      <c r="AUF133" s="26"/>
      <c r="AUG133" s="26"/>
      <c r="AUH133" s="26"/>
      <c r="AUI133" s="26"/>
      <c r="AUJ133" s="26"/>
      <c r="AUK133" s="26"/>
      <c r="AUL133" s="26"/>
      <c r="AUM133" s="26"/>
      <c r="AUN133" s="26"/>
      <c r="AUO133" s="26"/>
      <c r="AUP133" s="26"/>
      <c r="AUQ133" s="26"/>
      <c r="AUR133" s="26"/>
      <c r="AUS133" s="26"/>
      <c r="AUT133" s="26"/>
      <c r="AUU133" s="26"/>
      <c r="AUV133" s="26"/>
      <c r="AUW133" s="26"/>
      <c r="AUX133" s="26"/>
      <c r="AUY133" s="26"/>
      <c r="AUZ133" s="26"/>
      <c r="AVA133" s="26"/>
      <c r="AVB133" s="26"/>
      <c r="AVC133" s="26"/>
      <c r="AVD133" s="26"/>
      <c r="AVE133" s="26"/>
      <c r="AVF133" s="26"/>
      <c r="AVG133" s="26"/>
      <c r="AVH133" s="26"/>
      <c r="AVI133" s="26"/>
      <c r="AVJ133" s="26"/>
      <c r="AVK133" s="26"/>
      <c r="AVL133" s="26"/>
      <c r="AVM133" s="26"/>
      <c r="AVN133" s="26"/>
      <c r="AVO133" s="26"/>
      <c r="AVP133" s="26"/>
      <c r="AVQ133" s="26"/>
      <c r="AVR133" s="26"/>
      <c r="AVS133" s="26"/>
      <c r="AVT133" s="26"/>
      <c r="AVU133" s="26"/>
      <c r="AVV133" s="26"/>
      <c r="AVW133" s="26"/>
      <c r="AVX133" s="26"/>
      <c r="AVY133" s="26"/>
      <c r="AVZ133" s="26"/>
      <c r="AWA133" s="26"/>
      <c r="AWB133" s="26"/>
      <c r="AWC133" s="26"/>
      <c r="AWD133" s="26"/>
      <c r="AWE133" s="26"/>
      <c r="AWF133" s="26"/>
      <c r="AWG133" s="26"/>
      <c r="AWH133" s="26"/>
      <c r="AWI133" s="26"/>
      <c r="AWJ133" s="26"/>
      <c r="AWK133" s="26"/>
      <c r="AWL133" s="26"/>
      <c r="AWM133" s="26"/>
      <c r="AWN133" s="26"/>
      <c r="AWO133" s="26"/>
      <c r="AWP133" s="26"/>
      <c r="AWQ133" s="26"/>
      <c r="AWR133" s="26"/>
      <c r="AWS133" s="26"/>
      <c r="AWT133" s="26"/>
      <c r="AWU133" s="26"/>
      <c r="AWV133" s="26"/>
      <c r="AWW133" s="26"/>
      <c r="AWX133" s="26"/>
      <c r="AWY133" s="26"/>
      <c r="AWZ133" s="26"/>
      <c r="AXA133" s="26"/>
      <c r="AXB133" s="26"/>
      <c r="AXC133" s="26"/>
      <c r="AXD133" s="26"/>
      <c r="AXE133" s="26"/>
      <c r="AXF133" s="26"/>
      <c r="AXG133" s="26"/>
      <c r="AXH133" s="26"/>
      <c r="AXI133" s="26"/>
      <c r="AXJ133" s="26"/>
      <c r="AXK133" s="26"/>
      <c r="AXL133" s="26"/>
      <c r="AXM133" s="26"/>
      <c r="AXN133" s="26"/>
      <c r="AXO133" s="26"/>
      <c r="AXP133" s="26"/>
      <c r="AXQ133" s="26"/>
      <c r="AXR133" s="26"/>
      <c r="AXS133" s="26"/>
      <c r="AXT133" s="26"/>
      <c r="AXU133" s="26"/>
      <c r="AXV133" s="26"/>
      <c r="AXW133" s="26"/>
      <c r="AXX133" s="26"/>
      <c r="AXY133" s="26"/>
      <c r="AXZ133" s="26"/>
      <c r="AYA133" s="26"/>
      <c r="AYB133" s="26"/>
      <c r="AYC133" s="26"/>
      <c r="AYD133" s="26"/>
      <c r="AYE133" s="26"/>
      <c r="AYF133" s="26"/>
      <c r="AYG133" s="26"/>
      <c r="AYH133" s="26"/>
      <c r="AYI133" s="26"/>
      <c r="AYJ133" s="26"/>
      <c r="AYK133" s="26"/>
      <c r="AYL133" s="26"/>
      <c r="AYM133" s="26"/>
      <c r="AYN133" s="26"/>
      <c r="AYO133" s="26"/>
      <c r="AYP133" s="26"/>
      <c r="AYQ133" s="26"/>
      <c r="AYR133" s="26"/>
      <c r="AYS133" s="26"/>
      <c r="AYT133" s="26"/>
      <c r="AYU133" s="26"/>
      <c r="AYV133" s="26"/>
      <c r="AYW133" s="26"/>
      <c r="AYX133" s="26"/>
      <c r="AYY133" s="26"/>
      <c r="AYZ133" s="26"/>
      <c r="AZA133" s="26"/>
      <c r="AZB133" s="26"/>
      <c r="AZC133" s="26"/>
      <c r="AZD133" s="26"/>
      <c r="AZE133" s="26"/>
      <c r="AZF133" s="26"/>
      <c r="AZG133" s="26"/>
      <c r="AZH133" s="26"/>
      <c r="AZI133" s="26"/>
      <c r="AZJ133" s="26"/>
      <c r="AZK133" s="26"/>
      <c r="AZL133" s="26"/>
      <c r="AZM133" s="26"/>
      <c r="AZN133" s="26"/>
      <c r="AZO133" s="26"/>
      <c r="AZP133" s="26"/>
      <c r="AZQ133" s="26"/>
      <c r="AZR133" s="26"/>
      <c r="AZS133" s="26"/>
      <c r="AZT133" s="26"/>
      <c r="AZU133" s="26"/>
      <c r="AZV133" s="26"/>
      <c r="AZW133" s="26"/>
      <c r="AZX133" s="26"/>
      <c r="AZY133" s="26"/>
      <c r="AZZ133" s="26"/>
      <c r="BAA133" s="26"/>
      <c r="BAB133" s="26"/>
      <c r="BAC133" s="26"/>
      <c r="BAD133" s="26"/>
      <c r="BAE133" s="26"/>
      <c r="BAF133" s="26"/>
      <c r="BAG133" s="26"/>
      <c r="BAH133" s="26"/>
      <c r="BAI133" s="26"/>
      <c r="BAJ133" s="26"/>
      <c r="BAK133" s="26"/>
      <c r="BAL133" s="26"/>
      <c r="BAM133" s="26"/>
      <c r="BAN133" s="26"/>
      <c r="BAO133" s="26"/>
      <c r="BAP133" s="26"/>
      <c r="BAQ133" s="26"/>
      <c r="BAR133" s="26"/>
      <c r="BAS133" s="26"/>
      <c r="BAT133" s="26"/>
      <c r="BAU133" s="26"/>
      <c r="BAV133" s="26"/>
      <c r="BAW133" s="26"/>
      <c r="BAX133" s="26"/>
      <c r="BAY133" s="26"/>
      <c r="BAZ133" s="26"/>
      <c r="BBA133" s="26"/>
      <c r="BBB133" s="26"/>
      <c r="BBC133" s="26"/>
      <c r="BBD133" s="26"/>
      <c r="BBE133" s="26"/>
      <c r="BBF133" s="26"/>
      <c r="BBG133" s="26"/>
      <c r="BBH133" s="26"/>
      <c r="BBI133" s="26"/>
      <c r="BBJ133" s="26"/>
      <c r="BBK133" s="26"/>
      <c r="BBL133" s="26"/>
      <c r="BBM133" s="26"/>
      <c r="BBN133" s="26"/>
      <c r="BBO133" s="26"/>
      <c r="BBP133" s="26"/>
      <c r="BBQ133" s="26"/>
      <c r="BBR133" s="26"/>
      <c r="BBS133" s="26"/>
      <c r="BBT133" s="26"/>
      <c r="BBU133" s="26"/>
      <c r="BBV133" s="26"/>
      <c r="BBW133" s="26"/>
      <c r="BBX133" s="26"/>
      <c r="BBY133" s="26"/>
      <c r="BBZ133" s="26"/>
      <c r="BCA133" s="26"/>
      <c r="BCB133" s="26"/>
      <c r="BCC133" s="26"/>
      <c r="BCD133" s="26"/>
      <c r="BCE133" s="26"/>
      <c r="BCF133" s="26"/>
      <c r="BCG133" s="26"/>
      <c r="BCH133" s="26"/>
      <c r="BCI133" s="26"/>
      <c r="BCJ133" s="26"/>
      <c r="BCK133" s="26"/>
      <c r="BCL133" s="26"/>
      <c r="BCM133" s="26"/>
      <c r="BCN133" s="26"/>
      <c r="BCO133" s="26"/>
      <c r="BCP133" s="26"/>
      <c r="BCQ133" s="26"/>
      <c r="BCR133" s="26"/>
      <c r="BCS133" s="26"/>
      <c r="BCT133" s="26"/>
      <c r="BCU133" s="26"/>
      <c r="BCV133" s="26"/>
      <c r="BCW133" s="26"/>
      <c r="BCX133" s="26"/>
      <c r="BCY133" s="26"/>
      <c r="BCZ133" s="26"/>
      <c r="BDA133" s="26"/>
      <c r="BDB133" s="26"/>
      <c r="BDC133" s="26"/>
      <c r="BDD133" s="26"/>
      <c r="BDE133" s="26"/>
      <c r="BDF133" s="26"/>
      <c r="BDG133" s="26"/>
      <c r="BDH133" s="26"/>
      <c r="BDI133" s="26"/>
      <c r="BDJ133" s="26"/>
      <c r="BDK133" s="26"/>
      <c r="BDL133" s="26"/>
      <c r="BDM133" s="26"/>
      <c r="BDN133" s="26"/>
      <c r="BDO133" s="26"/>
      <c r="BDP133" s="26"/>
      <c r="BDQ133" s="26"/>
      <c r="BDR133" s="26"/>
      <c r="BDS133" s="26"/>
      <c r="BDT133" s="26"/>
      <c r="BDU133" s="26"/>
      <c r="BDV133" s="26"/>
      <c r="BDW133" s="26"/>
      <c r="BDX133" s="26"/>
      <c r="BDY133" s="26"/>
      <c r="BDZ133" s="26"/>
      <c r="BEA133" s="26"/>
      <c r="BEB133" s="26"/>
      <c r="BEC133" s="26"/>
      <c r="BED133" s="26"/>
      <c r="BEE133" s="26"/>
      <c r="BEF133" s="26"/>
      <c r="BEG133" s="26"/>
      <c r="BEH133" s="26"/>
      <c r="BEI133" s="26"/>
      <c r="BEJ133" s="26"/>
      <c r="BEK133" s="26"/>
      <c r="BEL133" s="26"/>
      <c r="BEM133" s="26"/>
      <c r="BEN133" s="26"/>
      <c r="BEO133" s="26"/>
      <c r="BEP133" s="26"/>
      <c r="BEQ133" s="26"/>
      <c r="BER133" s="26"/>
      <c r="BES133" s="26"/>
      <c r="BET133" s="26"/>
      <c r="BEU133" s="26"/>
      <c r="BEV133" s="26"/>
      <c r="BEW133" s="26"/>
      <c r="BEX133" s="26"/>
      <c r="BEY133" s="26"/>
      <c r="BEZ133" s="26"/>
      <c r="BFA133" s="26"/>
      <c r="BFB133" s="26"/>
      <c r="BFC133" s="26"/>
      <c r="BFD133" s="26"/>
      <c r="BFE133" s="26"/>
      <c r="BFF133" s="26"/>
      <c r="BFG133" s="26"/>
      <c r="BFH133" s="26"/>
      <c r="BFI133" s="26"/>
      <c r="BFJ133" s="26"/>
      <c r="BFK133" s="26"/>
      <c r="BFL133" s="26"/>
      <c r="BFM133" s="26"/>
      <c r="BFN133" s="26"/>
      <c r="BFO133" s="26"/>
      <c r="BFP133" s="26"/>
      <c r="BFQ133" s="26"/>
      <c r="BFR133" s="26"/>
      <c r="BFS133" s="26"/>
      <c r="BFT133" s="26"/>
      <c r="BFU133" s="26"/>
      <c r="BFV133" s="26"/>
      <c r="BFW133" s="26"/>
      <c r="BFX133" s="26"/>
      <c r="BFY133" s="26"/>
      <c r="BFZ133" s="26"/>
      <c r="BGA133" s="26"/>
      <c r="BGB133" s="26"/>
      <c r="BGC133" s="26"/>
      <c r="BGD133" s="26"/>
      <c r="BGE133" s="26"/>
      <c r="BGF133" s="26"/>
      <c r="BGG133" s="26"/>
      <c r="BGH133" s="26"/>
      <c r="BGI133" s="26"/>
      <c r="BGJ133" s="26"/>
      <c r="BGK133" s="26"/>
      <c r="BGL133" s="26"/>
      <c r="BGM133" s="26"/>
      <c r="BGN133" s="26"/>
      <c r="BGO133" s="26"/>
      <c r="BGP133" s="26"/>
      <c r="BGQ133" s="26"/>
      <c r="BGR133" s="26"/>
      <c r="BGS133" s="26"/>
      <c r="BGT133" s="26"/>
      <c r="BGU133" s="26"/>
      <c r="BGV133" s="26"/>
      <c r="BGW133" s="26"/>
      <c r="BGX133" s="26"/>
      <c r="BGY133" s="26"/>
      <c r="BGZ133" s="26"/>
      <c r="BHA133" s="26"/>
      <c r="BHB133" s="26"/>
      <c r="BHC133" s="26"/>
      <c r="BHD133" s="26"/>
      <c r="BHE133" s="26"/>
      <c r="BHF133" s="26"/>
      <c r="BHG133" s="26"/>
      <c r="BHH133" s="26"/>
      <c r="BHI133" s="26"/>
      <c r="BHJ133" s="26"/>
      <c r="BHK133" s="26"/>
      <c r="BHL133" s="26"/>
      <c r="BHM133" s="26"/>
      <c r="BHN133" s="26"/>
      <c r="BHO133" s="26"/>
      <c r="BHP133" s="26"/>
      <c r="BHQ133" s="26"/>
      <c r="BHR133" s="26"/>
      <c r="BHS133" s="26"/>
      <c r="BHT133" s="26"/>
      <c r="BHU133" s="26"/>
      <c r="BHV133" s="26"/>
      <c r="BHW133" s="26"/>
      <c r="BHX133" s="26"/>
      <c r="BHY133" s="26"/>
      <c r="BHZ133" s="26"/>
      <c r="BIA133" s="26"/>
      <c r="BIB133" s="26"/>
      <c r="BIC133" s="26"/>
      <c r="BID133" s="26"/>
      <c r="BIE133" s="26"/>
      <c r="BIF133" s="26"/>
      <c r="BIG133" s="26"/>
      <c r="BIH133" s="26"/>
      <c r="BII133" s="26"/>
      <c r="BIJ133" s="26"/>
      <c r="BIK133" s="26"/>
      <c r="BIL133" s="26"/>
      <c r="BIM133" s="26"/>
      <c r="BIN133" s="26"/>
      <c r="BIO133" s="26"/>
      <c r="BIP133" s="26"/>
      <c r="BIQ133" s="26"/>
      <c r="BIR133" s="26"/>
      <c r="BIS133" s="26"/>
      <c r="BIT133" s="26"/>
      <c r="BIU133" s="26"/>
      <c r="BIV133" s="26"/>
      <c r="BIW133" s="26"/>
      <c r="BIX133" s="26"/>
      <c r="BIY133" s="26"/>
      <c r="BIZ133" s="26"/>
      <c r="BJA133" s="26"/>
      <c r="BJB133" s="26"/>
      <c r="BJC133" s="26"/>
      <c r="BJD133" s="26"/>
      <c r="BJE133" s="26"/>
      <c r="BJF133" s="26"/>
      <c r="BJG133" s="26"/>
      <c r="BJH133" s="26"/>
      <c r="BJI133" s="26"/>
      <c r="BJJ133" s="26"/>
      <c r="BJK133" s="26"/>
      <c r="BJL133" s="26"/>
      <c r="BJM133" s="26"/>
      <c r="BJN133" s="26"/>
      <c r="BJO133" s="26"/>
      <c r="BJP133" s="26"/>
      <c r="BJQ133" s="26"/>
      <c r="BJR133" s="26"/>
      <c r="BJS133" s="26"/>
      <c r="BJT133" s="26"/>
      <c r="BJU133" s="26"/>
      <c r="BJV133" s="26"/>
      <c r="BJW133" s="26"/>
      <c r="BJX133" s="26"/>
      <c r="BJY133" s="26"/>
      <c r="BJZ133" s="26"/>
      <c r="BKA133" s="26"/>
      <c r="BKB133" s="26"/>
      <c r="BKC133" s="26"/>
      <c r="BKD133" s="26"/>
      <c r="BKE133" s="26"/>
      <c r="BKF133" s="26"/>
      <c r="BKG133" s="26"/>
      <c r="BKH133" s="26"/>
      <c r="BKI133" s="26"/>
      <c r="BKJ133" s="26"/>
      <c r="BKK133" s="26"/>
      <c r="BKL133" s="26"/>
      <c r="BKM133" s="26"/>
      <c r="BKN133" s="26"/>
      <c r="BKO133" s="26"/>
      <c r="BKP133" s="26"/>
      <c r="BKQ133" s="26"/>
      <c r="BKR133" s="26"/>
      <c r="BKS133" s="26"/>
      <c r="BKT133" s="26"/>
      <c r="BKU133" s="26"/>
      <c r="BKV133" s="26"/>
      <c r="BKW133" s="26"/>
      <c r="BKX133" s="26"/>
      <c r="BKY133" s="26"/>
      <c r="BKZ133" s="26"/>
      <c r="BLA133" s="26"/>
      <c r="BLB133" s="26"/>
      <c r="BLC133" s="26"/>
      <c r="BLD133" s="26"/>
      <c r="BLE133" s="26"/>
      <c r="BLF133" s="26"/>
      <c r="BLG133" s="26"/>
      <c r="BLH133" s="26"/>
      <c r="BLI133" s="26"/>
      <c r="BLJ133" s="26"/>
      <c r="BLK133" s="26"/>
      <c r="BLL133" s="26"/>
      <c r="BLM133" s="26"/>
      <c r="BLN133" s="26"/>
      <c r="BLO133" s="26"/>
      <c r="BLP133" s="26"/>
      <c r="BLQ133" s="26"/>
      <c r="BLR133" s="26"/>
      <c r="BLS133" s="26"/>
      <c r="BLT133" s="26"/>
      <c r="BLU133" s="26"/>
      <c r="BLV133" s="26"/>
      <c r="BLW133" s="26"/>
      <c r="BLX133" s="26"/>
      <c r="BLY133" s="26"/>
      <c r="BLZ133" s="26"/>
      <c r="BMA133" s="26"/>
      <c r="BMB133" s="26"/>
      <c r="BMC133" s="26"/>
      <c r="BMD133" s="26"/>
      <c r="BME133" s="26"/>
      <c r="BMF133" s="26"/>
      <c r="BMG133" s="26"/>
      <c r="BMH133" s="26"/>
      <c r="BMI133" s="26"/>
      <c r="BMJ133" s="26"/>
      <c r="BMK133" s="26"/>
      <c r="BML133" s="26"/>
      <c r="BMM133" s="26"/>
      <c r="BMN133" s="26"/>
      <c r="BMO133" s="26"/>
      <c r="BMP133" s="26"/>
      <c r="BMQ133" s="26"/>
      <c r="BMR133" s="26"/>
      <c r="BMS133" s="26"/>
      <c r="BMT133" s="26"/>
      <c r="BMU133" s="26"/>
      <c r="BMV133" s="26"/>
      <c r="BMW133" s="26"/>
      <c r="BMX133" s="26"/>
      <c r="BMY133" s="26"/>
      <c r="BMZ133" s="26"/>
      <c r="BNA133" s="26"/>
      <c r="BNB133" s="26"/>
      <c r="BNC133" s="26"/>
      <c r="BND133" s="26"/>
      <c r="BNE133" s="26"/>
      <c r="BNF133" s="26"/>
      <c r="BNG133" s="26"/>
      <c r="BNH133" s="26"/>
      <c r="BNI133" s="26"/>
      <c r="BNJ133" s="26"/>
      <c r="BNK133" s="26"/>
      <c r="BNL133" s="26"/>
      <c r="BNM133" s="26"/>
      <c r="BNN133" s="26"/>
      <c r="BNO133" s="26"/>
      <c r="BNP133" s="26"/>
      <c r="BNQ133" s="26"/>
      <c r="BNR133" s="26"/>
      <c r="BNS133" s="26"/>
      <c r="BNT133" s="26"/>
      <c r="BNU133" s="26"/>
      <c r="BNV133" s="26"/>
      <c r="BNW133" s="26"/>
      <c r="BNX133" s="26"/>
      <c r="BNY133" s="26"/>
      <c r="BNZ133" s="26"/>
      <c r="BOA133" s="26"/>
      <c r="BOB133" s="26"/>
      <c r="BOC133" s="26"/>
      <c r="BOD133" s="26"/>
      <c r="BOE133" s="26"/>
      <c r="BOF133" s="26"/>
      <c r="BOG133" s="26"/>
      <c r="BOH133" s="26"/>
      <c r="BOI133" s="26"/>
      <c r="BOJ133" s="26"/>
      <c r="BOK133" s="26"/>
      <c r="BOL133" s="26"/>
      <c r="BOM133" s="26"/>
      <c r="BON133" s="26"/>
      <c r="BOO133" s="26"/>
      <c r="BOP133" s="26"/>
      <c r="BOQ133" s="26"/>
      <c r="BOR133" s="26"/>
      <c r="BOS133" s="26"/>
      <c r="BOT133" s="26"/>
      <c r="BOU133" s="26"/>
      <c r="BOV133" s="26"/>
      <c r="BOW133" s="26"/>
      <c r="BOX133" s="26"/>
      <c r="BOY133" s="26"/>
      <c r="BOZ133" s="26"/>
      <c r="BPA133" s="26"/>
      <c r="BPB133" s="26"/>
      <c r="BPC133" s="26"/>
      <c r="BPD133" s="26"/>
      <c r="BPE133" s="26"/>
      <c r="BPF133" s="26"/>
      <c r="BPG133" s="26"/>
      <c r="BPH133" s="26"/>
      <c r="BPI133" s="26"/>
      <c r="BPJ133" s="26"/>
      <c r="BPK133" s="26"/>
      <c r="BPL133" s="26"/>
      <c r="BPM133" s="26"/>
      <c r="BPN133" s="26"/>
      <c r="BPO133" s="26"/>
      <c r="BPP133" s="26"/>
      <c r="BPQ133" s="26"/>
      <c r="BPR133" s="26"/>
      <c r="BPS133" s="26"/>
      <c r="BPT133" s="26"/>
      <c r="BPU133" s="26"/>
      <c r="BPV133" s="26"/>
      <c r="BPW133" s="26"/>
      <c r="BPX133" s="26"/>
      <c r="BPY133" s="26"/>
      <c r="BPZ133" s="26"/>
      <c r="BQA133" s="26"/>
      <c r="BQB133" s="26"/>
      <c r="BQC133" s="26"/>
      <c r="BQD133" s="26"/>
      <c r="BQE133" s="26"/>
      <c r="BQF133" s="26"/>
      <c r="BQG133" s="26"/>
      <c r="BQH133" s="26"/>
      <c r="BQI133" s="26"/>
      <c r="BQJ133" s="26"/>
      <c r="BQK133" s="26"/>
      <c r="BQL133" s="26"/>
      <c r="BQM133" s="26"/>
      <c r="BQN133" s="26"/>
      <c r="BQO133" s="26"/>
      <c r="BQP133" s="26"/>
      <c r="BQQ133" s="26"/>
      <c r="BQR133" s="26"/>
      <c r="BQS133" s="26"/>
      <c r="BQT133" s="26"/>
      <c r="BQU133" s="26"/>
      <c r="BQV133" s="26"/>
      <c r="BQW133" s="26"/>
      <c r="BQX133" s="26"/>
      <c r="BQY133" s="26"/>
      <c r="BQZ133" s="26"/>
      <c r="BRA133" s="26"/>
      <c r="BRB133" s="26"/>
      <c r="BRC133" s="26"/>
      <c r="BRD133" s="26"/>
      <c r="BRE133" s="26"/>
      <c r="BRF133" s="26"/>
      <c r="BRG133" s="26"/>
      <c r="BRH133" s="26"/>
      <c r="BRI133" s="26"/>
      <c r="BRJ133" s="26"/>
      <c r="BRK133" s="26"/>
      <c r="BRL133" s="26"/>
      <c r="BRM133" s="26"/>
      <c r="BRN133" s="26"/>
      <c r="BRO133" s="26"/>
      <c r="BRP133" s="26"/>
      <c r="BRQ133" s="26"/>
      <c r="BRR133" s="26"/>
      <c r="BRS133" s="26"/>
      <c r="BRT133" s="26"/>
      <c r="BRU133" s="26"/>
      <c r="BRV133" s="26"/>
      <c r="BRW133" s="26"/>
      <c r="BRX133" s="26"/>
      <c r="BRY133" s="26"/>
      <c r="BRZ133" s="26"/>
      <c r="BSA133" s="26"/>
      <c r="BSB133" s="26"/>
      <c r="BSC133" s="26"/>
      <c r="BSD133" s="26"/>
      <c r="BSE133" s="26"/>
      <c r="BSF133" s="26"/>
      <c r="BSG133" s="26"/>
      <c r="BSH133" s="26"/>
      <c r="BSI133" s="26"/>
      <c r="BSJ133" s="26"/>
      <c r="BSK133" s="26"/>
      <c r="BSL133" s="26"/>
      <c r="BSM133" s="26"/>
      <c r="BSN133" s="26"/>
      <c r="BSO133" s="26"/>
      <c r="BSP133" s="26"/>
      <c r="BSQ133" s="26"/>
      <c r="BSR133" s="26"/>
      <c r="BSS133" s="26"/>
      <c r="BST133" s="26"/>
      <c r="BSU133" s="26"/>
      <c r="BSV133" s="26"/>
      <c r="BSW133" s="26"/>
      <c r="BSX133" s="26"/>
      <c r="BSY133" s="26"/>
      <c r="BSZ133" s="26"/>
      <c r="BTA133" s="26"/>
      <c r="BTB133" s="26"/>
      <c r="BTC133" s="26"/>
      <c r="BTD133" s="26"/>
      <c r="BTE133" s="26"/>
      <c r="BTF133" s="26"/>
      <c r="BTG133" s="26"/>
      <c r="BTH133" s="26"/>
      <c r="BTI133" s="26"/>
      <c r="BTJ133" s="26"/>
      <c r="BTK133" s="26"/>
      <c r="BTL133" s="26"/>
      <c r="BTM133" s="26"/>
      <c r="BTN133" s="26"/>
      <c r="BTO133" s="26"/>
      <c r="BTP133" s="26"/>
      <c r="BTQ133" s="26"/>
      <c r="BTR133" s="26"/>
      <c r="BTS133" s="26"/>
      <c r="BTT133" s="26"/>
      <c r="BTU133" s="26"/>
      <c r="BTV133" s="26"/>
      <c r="BTW133" s="26"/>
      <c r="BTX133" s="26"/>
      <c r="BTY133" s="26"/>
      <c r="BTZ133" s="26"/>
      <c r="BUA133" s="26"/>
    </row>
    <row r="134" spans="1:1899" s="23" customFormat="1" ht="42" customHeight="1" x14ac:dyDescent="0.25">
      <c r="A134" s="34" t="s">
        <v>82</v>
      </c>
      <c r="B134" s="48" t="s">
        <v>23</v>
      </c>
      <c r="C134" s="48" t="s">
        <v>24</v>
      </c>
      <c r="D134" s="48" t="s">
        <v>260</v>
      </c>
      <c r="E134" s="48" t="s">
        <v>18</v>
      </c>
      <c r="F134" s="55" t="s">
        <v>19</v>
      </c>
      <c r="G134" s="19">
        <v>0</v>
      </c>
      <c r="H134" s="37">
        <v>45139</v>
      </c>
      <c r="I134" s="16">
        <v>9.7000000000000003E-2</v>
      </c>
      <c r="J134" s="16">
        <v>0.35299999999999998</v>
      </c>
      <c r="K134" s="15">
        <v>0</v>
      </c>
      <c r="L134" s="15">
        <v>4000</v>
      </c>
      <c r="M134" s="15">
        <v>14501.65</v>
      </c>
      <c r="N134" s="30"/>
      <c r="O134" s="31"/>
      <c r="P134" s="31"/>
      <c r="Q134" s="111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  <c r="BV134" s="26"/>
      <c r="BW134" s="26"/>
      <c r="BX134" s="26"/>
      <c r="BY134" s="26"/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  <c r="CM134" s="26"/>
      <c r="CN134" s="26"/>
      <c r="CO134" s="26"/>
      <c r="CP134" s="26"/>
      <c r="CQ134" s="26"/>
      <c r="CR134" s="26"/>
      <c r="CS134" s="26"/>
      <c r="CT134" s="26"/>
      <c r="CU134" s="26"/>
      <c r="CV134" s="26"/>
      <c r="CW134" s="26"/>
      <c r="CX134" s="26"/>
      <c r="CY134" s="26"/>
      <c r="CZ134" s="26"/>
      <c r="DA134" s="26"/>
      <c r="DB134" s="26"/>
      <c r="DC134" s="26"/>
      <c r="DD134" s="26"/>
      <c r="DE134" s="26"/>
      <c r="DF134" s="26"/>
      <c r="DG134" s="26"/>
      <c r="DH134" s="26"/>
      <c r="DI134" s="26"/>
      <c r="DJ134" s="26"/>
      <c r="DK134" s="26"/>
      <c r="DL134" s="26"/>
      <c r="DM134" s="26"/>
      <c r="DN134" s="26"/>
      <c r="DO134" s="26"/>
      <c r="DP134" s="26"/>
      <c r="DQ134" s="26"/>
      <c r="DR134" s="26"/>
      <c r="DS134" s="26"/>
      <c r="DT134" s="26"/>
      <c r="DU134" s="26"/>
      <c r="DV134" s="26"/>
      <c r="DW134" s="26"/>
      <c r="DX134" s="26"/>
      <c r="DY134" s="26"/>
      <c r="DZ134" s="26"/>
      <c r="EA134" s="26"/>
      <c r="EB134" s="26"/>
      <c r="EC134" s="26"/>
      <c r="ED134" s="26"/>
      <c r="EE134" s="26"/>
      <c r="EF134" s="26"/>
      <c r="EG134" s="26"/>
      <c r="EH134" s="26"/>
      <c r="EI134" s="26"/>
      <c r="EJ134" s="26"/>
      <c r="EK134" s="26"/>
      <c r="EL134" s="26"/>
      <c r="EM134" s="26"/>
      <c r="EN134" s="26"/>
      <c r="EO134" s="26"/>
      <c r="EP134" s="26"/>
      <c r="EQ134" s="26"/>
      <c r="ER134" s="26"/>
      <c r="ES134" s="26"/>
      <c r="ET134" s="26"/>
      <c r="EU134" s="26"/>
      <c r="EV134" s="26"/>
      <c r="EW134" s="26"/>
      <c r="EX134" s="26"/>
      <c r="EY134" s="26"/>
      <c r="EZ134" s="26"/>
      <c r="FA134" s="26"/>
      <c r="FB134" s="26"/>
      <c r="FC134" s="26"/>
      <c r="FD134" s="26"/>
      <c r="FE134" s="26"/>
      <c r="FF134" s="26"/>
      <c r="FG134" s="26"/>
      <c r="FH134" s="26"/>
      <c r="FI134" s="26"/>
      <c r="FJ134" s="26"/>
      <c r="FK134" s="26"/>
      <c r="FL134" s="26"/>
      <c r="FM134" s="26"/>
      <c r="FN134" s="26"/>
      <c r="FO134" s="26"/>
      <c r="FP134" s="26"/>
      <c r="FQ134" s="26"/>
      <c r="FR134" s="26"/>
      <c r="FS134" s="26"/>
      <c r="FT134" s="26"/>
      <c r="FU134" s="26"/>
      <c r="FV134" s="26"/>
      <c r="FW134" s="26"/>
      <c r="FX134" s="26"/>
      <c r="FY134" s="26"/>
      <c r="FZ134" s="26"/>
      <c r="GA134" s="26"/>
      <c r="GB134" s="26"/>
      <c r="GC134" s="26"/>
      <c r="GD134" s="26"/>
      <c r="GE134" s="26"/>
      <c r="GF134" s="26"/>
      <c r="GG134" s="26"/>
      <c r="GH134" s="26"/>
      <c r="GI134" s="26"/>
      <c r="GJ134" s="26"/>
      <c r="GK134" s="26"/>
      <c r="GL134" s="26"/>
      <c r="GM134" s="26"/>
      <c r="GN134" s="26"/>
      <c r="GO134" s="26"/>
      <c r="GP134" s="26"/>
      <c r="GQ134" s="26"/>
      <c r="GR134" s="26"/>
      <c r="GS134" s="26"/>
      <c r="GT134" s="26"/>
      <c r="GU134" s="26"/>
      <c r="GV134" s="26"/>
      <c r="GW134" s="26"/>
      <c r="GX134" s="26"/>
      <c r="GY134" s="26"/>
      <c r="GZ134" s="26"/>
      <c r="HA134" s="26"/>
      <c r="HB134" s="26"/>
      <c r="HC134" s="26"/>
      <c r="HD134" s="26"/>
      <c r="HE134" s="26"/>
      <c r="HF134" s="26"/>
      <c r="HG134" s="26"/>
      <c r="HH134" s="26"/>
      <c r="HI134" s="26"/>
      <c r="HJ134" s="26"/>
      <c r="HK134" s="26"/>
      <c r="HL134" s="26"/>
      <c r="HM134" s="26"/>
      <c r="HN134" s="26"/>
      <c r="HO134" s="26"/>
      <c r="HP134" s="26"/>
      <c r="HQ134" s="26"/>
      <c r="HR134" s="26"/>
      <c r="HS134" s="26"/>
      <c r="HT134" s="26"/>
      <c r="HU134" s="26"/>
      <c r="HV134" s="26"/>
      <c r="HW134" s="26"/>
      <c r="HX134" s="26"/>
      <c r="HY134" s="26"/>
      <c r="HZ134" s="26"/>
      <c r="IA134" s="26"/>
      <c r="IB134" s="26"/>
      <c r="IC134" s="26"/>
      <c r="ID134" s="26"/>
      <c r="IE134" s="26"/>
      <c r="IF134" s="26"/>
      <c r="IG134" s="26"/>
      <c r="IH134" s="26"/>
      <c r="II134" s="26"/>
      <c r="IJ134" s="26"/>
      <c r="IK134" s="26"/>
      <c r="IL134" s="26"/>
      <c r="IM134" s="26"/>
      <c r="IN134" s="26"/>
      <c r="IO134" s="26"/>
      <c r="IP134" s="26"/>
      <c r="IQ134" s="26"/>
      <c r="IR134" s="26"/>
      <c r="IS134" s="26"/>
      <c r="IT134" s="26"/>
      <c r="IU134" s="26"/>
      <c r="IV134" s="26"/>
      <c r="IW134" s="26"/>
      <c r="IX134" s="26"/>
      <c r="IY134" s="26"/>
      <c r="IZ134" s="26"/>
      <c r="JA134" s="26"/>
      <c r="JB134" s="26"/>
      <c r="JC134" s="26"/>
      <c r="JD134" s="26"/>
      <c r="JE134" s="26"/>
      <c r="JF134" s="26"/>
      <c r="JG134" s="26"/>
      <c r="JH134" s="26"/>
      <c r="JI134" s="26"/>
      <c r="JJ134" s="26"/>
      <c r="JK134" s="26"/>
      <c r="JL134" s="26"/>
      <c r="JM134" s="26"/>
      <c r="JN134" s="26"/>
      <c r="JO134" s="26"/>
      <c r="JP134" s="26"/>
      <c r="JQ134" s="26"/>
      <c r="JR134" s="26"/>
      <c r="JS134" s="26"/>
      <c r="JT134" s="26"/>
      <c r="JU134" s="26"/>
      <c r="JV134" s="26"/>
      <c r="JW134" s="26"/>
      <c r="JX134" s="26"/>
      <c r="JY134" s="26"/>
      <c r="JZ134" s="26"/>
      <c r="KA134" s="26"/>
      <c r="KB134" s="26"/>
      <c r="KC134" s="26"/>
      <c r="KD134" s="26"/>
      <c r="KE134" s="26"/>
      <c r="KF134" s="26"/>
      <c r="KG134" s="26"/>
      <c r="KH134" s="26"/>
      <c r="KI134" s="26"/>
      <c r="KJ134" s="26"/>
      <c r="KK134" s="26"/>
      <c r="KL134" s="26"/>
      <c r="KM134" s="26"/>
      <c r="KN134" s="26"/>
      <c r="KO134" s="26"/>
      <c r="KP134" s="26"/>
      <c r="KQ134" s="26"/>
      <c r="KR134" s="26"/>
      <c r="KS134" s="26"/>
      <c r="KT134" s="26"/>
      <c r="KU134" s="26"/>
      <c r="KV134" s="26"/>
      <c r="KW134" s="26"/>
      <c r="KX134" s="26"/>
      <c r="KY134" s="26"/>
      <c r="KZ134" s="26"/>
      <c r="LA134" s="26"/>
      <c r="LB134" s="26"/>
      <c r="LC134" s="26"/>
      <c r="LD134" s="26"/>
      <c r="LE134" s="26"/>
      <c r="LF134" s="26"/>
      <c r="LG134" s="26"/>
      <c r="LH134" s="26"/>
      <c r="LI134" s="26"/>
      <c r="LJ134" s="26"/>
      <c r="LK134" s="26"/>
      <c r="LL134" s="26"/>
      <c r="LM134" s="26"/>
      <c r="LN134" s="26"/>
      <c r="LO134" s="26"/>
      <c r="LP134" s="26"/>
      <c r="LQ134" s="26"/>
      <c r="LR134" s="26"/>
      <c r="LS134" s="26"/>
      <c r="LT134" s="26"/>
      <c r="LU134" s="26"/>
      <c r="LV134" s="26"/>
      <c r="LW134" s="26"/>
      <c r="LX134" s="26"/>
      <c r="LY134" s="26"/>
      <c r="LZ134" s="26"/>
      <c r="MA134" s="26"/>
      <c r="MB134" s="26"/>
      <c r="MC134" s="26"/>
      <c r="MD134" s="26"/>
      <c r="ME134" s="26"/>
      <c r="MF134" s="26"/>
      <c r="MG134" s="26"/>
      <c r="MH134" s="26"/>
      <c r="MI134" s="26"/>
      <c r="MJ134" s="26"/>
      <c r="MK134" s="26"/>
      <c r="ML134" s="26"/>
      <c r="MM134" s="26"/>
      <c r="MN134" s="26"/>
      <c r="MO134" s="26"/>
      <c r="MP134" s="26"/>
      <c r="MQ134" s="26"/>
      <c r="MR134" s="26"/>
      <c r="MS134" s="26"/>
      <c r="MT134" s="26"/>
      <c r="MU134" s="26"/>
      <c r="MV134" s="26"/>
      <c r="MW134" s="26"/>
      <c r="MX134" s="26"/>
      <c r="MY134" s="26"/>
      <c r="MZ134" s="26"/>
      <c r="NA134" s="26"/>
      <c r="NB134" s="26"/>
      <c r="NC134" s="26"/>
      <c r="ND134" s="26"/>
      <c r="NE134" s="26"/>
      <c r="NF134" s="26"/>
      <c r="NG134" s="26"/>
      <c r="NH134" s="26"/>
      <c r="NI134" s="26"/>
      <c r="NJ134" s="26"/>
      <c r="NK134" s="26"/>
      <c r="NL134" s="26"/>
      <c r="NM134" s="26"/>
      <c r="NN134" s="26"/>
      <c r="NO134" s="26"/>
      <c r="NP134" s="26"/>
      <c r="NQ134" s="26"/>
      <c r="NR134" s="26"/>
      <c r="NS134" s="26"/>
      <c r="NT134" s="26"/>
      <c r="NU134" s="26"/>
      <c r="NV134" s="26"/>
      <c r="NW134" s="26"/>
      <c r="NX134" s="26"/>
      <c r="NY134" s="26"/>
      <c r="NZ134" s="26"/>
      <c r="OA134" s="26"/>
      <c r="OB134" s="26"/>
      <c r="OC134" s="26"/>
      <c r="OD134" s="26"/>
      <c r="OE134" s="26"/>
      <c r="OF134" s="26"/>
      <c r="OG134" s="26"/>
      <c r="OH134" s="26"/>
      <c r="OI134" s="26"/>
      <c r="OJ134" s="26"/>
      <c r="OK134" s="26"/>
      <c r="OL134" s="26"/>
      <c r="OM134" s="26"/>
      <c r="ON134" s="26"/>
      <c r="OO134" s="26"/>
      <c r="OP134" s="26"/>
      <c r="OQ134" s="26"/>
      <c r="OR134" s="26"/>
      <c r="OS134" s="26"/>
      <c r="OT134" s="26"/>
      <c r="OU134" s="26"/>
      <c r="OV134" s="26"/>
      <c r="OW134" s="26"/>
      <c r="OX134" s="26"/>
      <c r="OY134" s="26"/>
      <c r="OZ134" s="26"/>
      <c r="PA134" s="26"/>
      <c r="PB134" s="26"/>
      <c r="PC134" s="26"/>
      <c r="PD134" s="26"/>
      <c r="PE134" s="26"/>
      <c r="PF134" s="26"/>
      <c r="PG134" s="26"/>
      <c r="PH134" s="26"/>
      <c r="PI134" s="26"/>
      <c r="PJ134" s="26"/>
      <c r="PK134" s="26"/>
      <c r="PL134" s="26"/>
      <c r="PM134" s="26"/>
      <c r="PN134" s="26"/>
      <c r="PO134" s="26"/>
      <c r="PP134" s="26"/>
      <c r="PQ134" s="26"/>
      <c r="PR134" s="26"/>
      <c r="PS134" s="26"/>
      <c r="PT134" s="26"/>
      <c r="PU134" s="26"/>
      <c r="PV134" s="26"/>
      <c r="PW134" s="26"/>
      <c r="PX134" s="26"/>
      <c r="PY134" s="26"/>
      <c r="PZ134" s="26"/>
      <c r="QA134" s="26"/>
      <c r="QB134" s="26"/>
      <c r="QC134" s="26"/>
      <c r="QD134" s="26"/>
      <c r="QE134" s="26"/>
      <c r="QF134" s="26"/>
      <c r="QG134" s="26"/>
      <c r="QH134" s="26"/>
      <c r="QI134" s="26"/>
      <c r="QJ134" s="26"/>
      <c r="QK134" s="26"/>
      <c r="QL134" s="26"/>
      <c r="QM134" s="26"/>
      <c r="QN134" s="26"/>
      <c r="QO134" s="26"/>
      <c r="QP134" s="26"/>
      <c r="QQ134" s="26"/>
      <c r="QR134" s="26"/>
      <c r="QS134" s="26"/>
      <c r="QT134" s="26"/>
      <c r="QU134" s="26"/>
      <c r="QV134" s="26"/>
      <c r="QW134" s="26"/>
      <c r="QX134" s="26"/>
      <c r="QY134" s="26"/>
      <c r="QZ134" s="26"/>
      <c r="RA134" s="26"/>
      <c r="RB134" s="26"/>
      <c r="RC134" s="26"/>
      <c r="RD134" s="26"/>
      <c r="RE134" s="26"/>
      <c r="RF134" s="26"/>
      <c r="RG134" s="26"/>
      <c r="RH134" s="26"/>
      <c r="RI134" s="26"/>
      <c r="RJ134" s="26"/>
      <c r="RK134" s="26"/>
      <c r="RL134" s="26"/>
      <c r="RM134" s="26"/>
      <c r="RN134" s="26"/>
      <c r="RO134" s="26"/>
      <c r="RP134" s="26"/>
      <c r="RQ134" s="26"/>
      <c r="RR134" s="26"/>
      <c r="RS134" s="26"/>
      <c r="RT134" s="26"/>
      <c r="RU134" s="26"/>
      <c r="RV134" s="26"/>
      <c r="RW134" s="26"/>
      <c r="RX134" s="26"/>
      <c r="RY134" s="26"/>
      <c r="RZ134" s="26"/>
      <c r="SA134" s="26"/>
      <c r="SB134" s="26"/>
      <c r="SC134" s="26"/>
      <c r="SD134" s="26"/>
      <c r="SE134" s="26"/>
      <c r="SF134" s="26"/>
      <c r="SG134" s="26"/>
      <c r="SH134" s="26"/>
      <c r="SI134" s="26"/>
      <c r="SJ134" s="26"/>
      <c r="SK134" s="26"/>
      <c r="SL134" s="26"/>
      <c r="SM134" s="26"/>
      <c r="SN134" s="26"/>
      <c r="SO134" s="26"/>
      <c r="SP134" s="26"/>
      <c r="SQ134" s="26"/>
      <c r="SR134" s="26"/>
      <c r="SS134" s="26"/>
      <c r="ST134" s="26"/>
      <c r="SU134" s="26"/>
      <c r="SV134" s="26"/>
      <c r="SW134" s="26"/>
      <c r="SX134" s="26"/>
      <c r="SY134" s="26"/>
      <c r="SZ134" s="26"/>
      <c r="TA134" s="26"/>
      <c r="TB134" s="26"/>
      <c r="TC134" s="26"/>
      <c r="TD134" s="26"/>
      <c r="TE134" s="26"/>
      <c r="TF134" s="26"/>
      <c r="TG134" s="26"/>
      <c r="TH134" s="26"/>
      <c r="TI134" s="26"/>
      <c r="TJ134" s="26"/>
      <c r="TK134" s="26"/>
      <c r="TL134" s="26"/>
      <c r="TM134" s="26"/>
      <c r="TN134" s="26"/>
      <c r="TO134" s="26"/>
      <c r="TP134" s="26"/>
      <c r="TQ134" s="26"/>
      <c r="TR134" s="26"/>
      <c r="TS134" s="26"/>
      <c r="TT134" s="26"/>
      <c r="TU134" s="26"/>
      <c r="TV134" s="26"/>
      <c r="TW134" s="26"/>
      <c r="TX134" s="26"/>
      <c r="TY134" s="26"/>
      <c r="TZ134" s="26"/>
      <c r="UA134" s="26"/>
      <c r="UB134" s="26"/>
      <c r="UC134" s="26"/>
      <c r="UD134" s="26"/>
      <c r="UE134" s="26"/>
      <c r="UF134" s="26"/>
      <c r="UG134" s="26"/>
      <c r="UH134" s="26"/>
      <c r="UI134" s="26"/>
      <c r="UJ134" s="26"/>
      <c r="UK134" s="26"/>
      <c r="UL134" s="26"/>
      <c r="UM134" s="26"/>
      <c r="UN134" s="26"/>
      <c r="UO134" s="26"/>
      <c r="UP134" s="26"/>
      <c r="UQ134" s="26"/>
      <c r="UR134" s="26"/>
      <c r="US134" s="26"/>
      <c r="UT134" s="26"/>
      <c r="UU134" s="26"/>
      <c r="UV134" s="26"/>
      <c r="UW134" s="26"/>
      <c r="UX134" s="26"/>
      <c r="UY134" s="26"/>
      <c r="UZ134" s="26"/>
      <c r="VA134" s="26"/>
      <c r="VB134" s="26"/>
      <c r="VC134" s="26"/>
      <c r="VD134" s="26"/>
      <c r="VE134" s="26"/>
      <c r="VF134" s="26"/>
      <c r="VG134" s="26"/>
      <c r="VH134" s="26"/>
      <c r="VI134" s="26"/>
      <c r="VJ134" s="26"/>
      <c r="VK134" s="26"/>
      <c r="VL134" s="26"/>
      <c r="VM134" s="26"/>
      <c r="VN134" s="26"/>
      <c r="VO134" s="26"/>
      <c r="VP134" s="26"/>
      <c r="VQ134" s="26"/>
      <c r="VR134" s="26"/>
      <c r="VS134" s="26"/>
      <c r="VT134" s="26"/>
      <c r="VU134" s="26"/>
      <c r="VV134" s="26"/>
      <c r="VW134" s="26"/>
      <c r="VX134" s="26"/>
      <c r="VY134" s="26"/>
      <c r="VZ134" s="26"/>
      <c r="WA134" s="26"/>
      <c r="WB134" s="26"/>
      <c r="WC134" s="26"/>
      <c r="WD134" s="26"/>
      <c r="WE134" s="26"/>
      <c r="WF134" s="26"/>
      <c r="WG134" s="26"/>
      <c r="WH134" s="26"/>
      <c r="WI134" s="26"/>
      <c r="WJ134" s="26"/>
      <c r="WK134" s="26"/>
      <c r="WL134" s="26"/>
      <c r="WM134" s="26"/>
      <c r="WN134" s="26"/>
      <c r="WO134" s="26"/>
      <c r="WP134" s="26"/>
      <c r="WQ134" s="26"/>
      <c r="WR134" s="26"/>
      <c r="WS134" s="26"/>
      <c r="WT134" s="26"/>
      <c r="WU134" s="26"/>
      <c r="WV134" s="26"/>
      <c r="WW134" s="26"/>
      <c r="WX134" s="26"/>
      <c r="WY134" s="26"/>
      <c r="WZ134" s="26"/>
      <c r="XA134" s="26"/>
      <c r="XB134" s="26"/>
      <c r="XC134" s="26"/>
      <c r="XD134" s="26"/>
      <c r="XE134" s="26"/>
      <c r="XF134" s="26"/>
      <c r="XG134" s="26"/>
      <c r="XH134" s="26"/>
      <c r="XI134" s="26"/>
      <c r="XJ134" s="26"/>
      <c r="XK134" s="26"/>
      <c r="XL134" s="26"/>
      <c r="XM134" s="26"/>
      <c r="XN134" s="26"/>
      <c r="XO134" s="26"/>
      <c r="XP134" s="26"/>
      <c r="XQ134" s="26"/>
      <c r="XR134" s="26"/>
      <c r="XS134" s="26"/>
      <c r="XT134" s="26"/>
      <c r="XU134" s="26"/>
      <c r="XV134" s="26"/>
      <c r="XW134" s="26"/>
      <c r="XX134" s="26"/>
      <c r="XY134" s="26"/>
      <c r="XZ134" s="26"/>
      <c r="YA134" s="26"/>
      <c r="YB134" s="26"/>
      <c r="YC134" s="26"/>
      <c r="YD134" s="26"/>
      <c r="YE134" s="26"/>
      <c r="YF134" s="26"/>
      <c r="YG134" s="26"/>
      <c r="YH134" s="26"/>
      <c r="YI134" s="26"/>
      <c r="YJ134" s="26"/>
      <c r="YK134" s="26"/>
      <c r="YL134" s="26"/>
      <c r="YM134" s="26"/>
      <c r="YN134" s="26"/>
      <c r="YO134" s="26"/>
      <c r="YP134" s="26"/>
      <c r="YQ134" s="26"/>
      <c r="YR134" s="26"/>
      <c r="YS134" s="26"/>
      <c r="YT134" s="26"/>
      <c r="YU134" s="26"/>
      <c r="YV134" s="26"/>
      <c r="YW134" s="26"/>
      <c r="YX134" s="26"/>
      <c r="YY134" s="26"/>
      <c r="YZ134" s="26"/>
      <c r="ZA134" s="26"/>
      <c r="ZB134" s="26"/>
      <c r="ZC134" s="26"/>
      <c r="ZD134" s="26"/>
      <c r="ZE134" s="26"/>
      <c r="ZF134" s="26"/>
      <c r="ZG134" s="26"/>
      <c r="ZH134" s="26"/>
      <c r="ZI134" s="26"/>
      <c r="ZJ134" s="26"/>
      <c r="ZK134" s="26"/>
      <c r="ZL134" s="26"/>
      <c r="ZM134" s="26"/>
      <c r="ZN134" s="26"/>
      <c r="ZO134" s="26"/>
      <c r="ZP134" s="26"/>
      <c r="ZQ134" s="26"/>
      <c r="ZR134" s="26"/>
      <c r="ZS134" s="26"/>
      <c r="ZT134" s="26"/>
      <c r="ZU134" s="26"/>
      <c r="ZV134" s="26"/>
      <c r="ZW134" s="26"/>
      <c r="ZX134" s="26"/>
      <c r="ZY134" s="26"/>
      <c r="ZZ134" s="26"/>
      <c r="AAA134" s="26"/>
      <c r="AAB134" s="26"/>
      <c r="AAC134" s="26"/>
      <c r="AAD134" s="26"/>
      <c r="AAE134" s="26"/>
      <c r="AAF134" s="26"/>
      <c r="AAG134" s="26"/>
      <c r="AAH134" s="26"/>
      <c r="AAI134" s="26"/>
      <c r="AAJ134" s="26"/>
      <c r="AAK134" s="26"/>
      <c r="AAL134" s="26"/>
      <c r="AAM134" s="26"/>
      <c r="AAN134" s="26"/>
      <c r="AAO134" s="26"/>
      <c r="AAP134" s="26"/>
      <c r="AAQ134" s="26"/>
      <c r="AAR134" s="26"/>
      <c r="AAS134" s="26"/>
      <c r="AAT134" s="26"/>
      <c r="AAU134" s="26"/>
      <c r="AAV134" s="26"/>
      <c r="AAW134" s="26"/>
      <c r="AAX134" s="26"/>
      <c r="AAY134" s="26"/>
      <c r="AAZ134" s="26"/>
      <c r="ABA134" s="26"/>
      <c r="ABB134" s="26"/>
      <c r="ABC134" s="26"/>
      <c r="ABD134" s="26"/>
      <c r="ABE134" s="26"/>
      <c r="ABF134" s="26"/>
      <c r="ABG134" s="26"/>
      <c r="ABH134" s="26"/>
      <c r="ABI134" s="26"/>
      <c r="ABJ134" s="26"/>
      <c r="ABK134" s="26"/>
      <c r="ABL134" s="26"/>
      <c r="ABM134" s="26"/>
      <c r="ABN134" s="26"/>
      <c r="ABO134" s="26"/>
      <c r="ABP134" s="26"/>
      <c r="ABQ134" s="26"/>
      <c r="ABR134" s="26"/>
      <c r="ABS134" s="26"/>
      <c r="ABT134" s="26"/>
      <c r="ABU134" s="26"/>
      <c r="ABV134" s="26"/>
      <c r="ABW134" s="26"/>
      <c r="ABX134" s="26"/>
      <c r="ABY134" s="26"/>
      <c r="ABZ134" s="26"/>
      <c r="ACA134" s="26"/>
      <c r="ACB134" s="26"/>
      <c r="ACC134" s="26"/>
      <c r="ACD134" s="26"/>
      <c r="ACE134" s="26"/>
      <c r="ACF134" s="26"/>
      <c r="ACG134" s="26"/>
      <c r="ACH134" s="26"/>
      <c r="ACI134" s="26"/>
      <c r="ACJ134" s="26"/>
      <c r="ACK134" s="26"/>
      <c r="ACL134" s="26"/>
      <c r="ACM134" s="26"/>
      <c r="ACN134" s="26"/>
      <c r="ACO134" s="26"/>
      <c r="ACP134" s="26"/>
      <c r="ACQ134" s="26"/>
      <c r="ACR134" s="26"/>
      <c r="ACS134" s="26"/>
      <c r="ACT134" s="26"/>
      <c r="ACU134" s="26"/>
      <c r="ACV134" s="26"/>
      <c r="ACW134" s="26"/>
      <c r="ACX134" s="26"/>
      <c r="ACY134" s="26"/>
      <c r="ACZ134" s="26"/>
      <c r="ADA134" s="26"/>
      <c r="ADB134" s="26"/>
      <c r="ADC134" s="26"/>
      <c r="ADD134" s="26"/>
      <c r="ADE134" s="26"/>
      <c r="ADF134" s="26"/>
      <c r="ADG134" s="26"/>
      <c r="ADH134" s="26"/>
      <c r="ADI134" s="26"/>
      <c r="ADJ134" s="26"/>
      <c r="ADK134" s="26"/>
      <c r="ADL134" s="26"/>
      <c r="ADM134" s="26"/>
      <c r="ADN134" s="26"/>
      <c r="ADO134" s="26"/>
      <c r="ADP134" s="26"/>
      <c r="ADQ134" s="26"/>
      <c r="ADR134" s="26"/>
      <c r="ADS134" s="26"/>
      <c r="ADT134" s="26"/>
      <c r="ADU134" s="26"/>
      <c r="ADV134" s="26"/>
      <c r="ADW134" s="26"/>
      <c r="ADX134" s="26"/>
      <c r="ADY134" s="26"/>
      <c r="ADZ134" s="26"/>
      <c r="AEA134" s="26"/>
      <c r="AEB134" s="26"/>
      <c r="AEC134" s="26"/>
      <c r="AED134" s="26"/>
      <c r="AEE134" s="26"/>
      <c r="AEF134" s="26"/>
      <c r="AEG134" s="26"/>
      <c r="AEH134" s="26"/>
      <c r="AEI134" s="26"/>
      <c r="AEJ134" s="26"/>
      <c r="AEK134" s="26"/>
      <c r="AEL134" s="26"/>
      <c r="AEM134" s="26"/>
      <c r="AEN134" s="26"/>
      <c r="AEO134" s="26"/>
      <c r="AEP134" s="26"/>
      <c r="AEQ134" s="26"/>
      <c r="AER134" s="26"/>
      <c r="AES134" s="26"/>
      <c r="AET134" s="26"/>
      <c r="AEU134" s="26"/>
      <c r="AEV134" s="26"/>
      <c r="AEW134" s="26"/>
      <c r="AEX134" s="26"/>
      <c r="AEY134" s="26"/>
      <c r="AEZ134" s="26"/>
      <c r="AFA134" s="26"/>
      <c r="AFB134" s="26"/>
      <c r="AFC134" s="26"/>
      <c r="AFD134" s="26"/>
      <c r="AFE134" s="26"/>
      <c r="AFF134" s="26"/>
      <c r="AFG134" s="26"/>
      <c r="AFH134" s="26"/>
      <c r="AFI134" s="26"/>
      <c r="AFJ134" s="26"/>
      <c r="AFK134" s="26"/>
      <c r="AFL134" s="26"/>
      <c r="AFM134" s="26"/>
      <c r="AFN134" s="26"/>
      <c r="AFO134" s="26"/>
      <c r="AFP134" s="26"/>
      <c r="AFQ134" s="26"/>
      <c r="AFR134" s="26"/>
      <c r="AFS134" s="26"/>
      <c r="AFT134" s="26"/>
      <c r="AFU134" s="26"/>
      <c r="AFV134" s="26"/>
      <c r="AFW134" s="26"/>
      <c r="AFX134" s="26"/>
      <c r="AFY134" s="26"/>
      <c r="AFZ134" s="26"/>
      <c r="AGA134" s="26"/>
      <c r="AGB134" s="26"/>
      <c r="AGC134" s="26"/>
      <c r="AGD134" s="26"/>
      <c r="AGE134" s="26"/>
      <c r="AGF134" s="26"/>
      <c r="AGG134" s="26"/>
      <c r="AGH134" s="26"/>
      <c r="AGI134" s="26"/>
      <c r="AGJ134" s="26"/>
      <c r="AGK134" s="26"/>
      <c r="AGL134" s="26"/>
      <c r="AGM134" s="26"/>
      <c r="AGN134" s="26"/>
      <c r="AGO134" s="26"/>
      <c r="AGP134" s="26"/>
      <c r="AGQ134" s="26"/>
      <c r="AGR134" s="26"/>
      <c r="AGS134" s="26"/>
      <c r="AGT134" s="26"/>
      <c r="AGU134" s="26"/>
      <c r="AGV134" s="26"/>
      <c r="AGW134" s="26"/>
      <c r="AGX134" s="26"/>
      <c r="AGY134" s="26"/>
      <c r="AGZ134" s="26"/>
      <c r="AHA134" s="26"/>
      <c r="AHB134" s="26"/>
      <c r="AHC134" s="26"/>
      <c r="AHD134" s="26"/>
      <c r="AHE134" s="26"/>
      <c r="AHF134" s="26"/>
      <c r="AHG134" s="26"/>
      <c r="AHH134" s="26"/>
      <c r="AHI134" s="26"/>
      <c r="AHJ134" s="26"/>
      <c r="AHK134" s="26"/>
      <c r="AHL134" s="26"/>
      <c r="AHM134" s="26"/>
      <c r="AHN134" s="26"/>
      <c r="AHO134" s="26"/>
      <c r="AHP134" s="26"/>
      <c r="AHQ134" s="26"/>
      <c r="AHR134" s="26"/>
      <c r="AHS134" s="26"/>
      <c r="AHT134" s="26"/>
      <c r="AHU134" s="26"/>
      <c r="AHV134" s="26"/>
      <c r="AHW134" s="26"/>
      <c r="AHX134" s="26"/>
      <c r="AHY134" s="26"/>
      <c r="AHZ134" s="26"/>
      <c r="AIA134" s="26"/>
      <c r="AIB134" s="26"/>
      <c r="AIC134" s="26"/>
      <c r="AID134" s="26"/>
      <c r="AIE134" s="26"/>
      <c r="AIF134" s="26"/>
      <c r="AIG134" s="26"/>
      <c r="AIH134" s="26"/>
      <c r="AII134" s="26"/>
      <c r="AIJ134" s="26"/>
      <c r="AIK134" s="26"/>
      <c r="AIL134" s="26"/>
      <c r="AIM134" s="26"/>
      <c r="AIN134" s="26"/>
      <c r="AIO134" s="26"/>
      <c r="AIP134" s="26"/>
      <c r="AIQ134" s="26"/>
      <c r="AIR134" s="26"/>
      <c r="AIS134" s="26"/>
      <c r="AIT134" s="26"/>
      <c r="AIU134" s="26"/>
      <c r="AIV134" s="26"/>
      <c r="AIW134" s="26"/>
      <c r="AIX134" s="26"/>
      <c r="AIY134" s="26"/>
      <c r="AIZ134" s="26"/>
      <c r="AJA134" s="26"/>
      <c r="AJB134" s="26"/>
      <c r="AJC134" s="26"/>
      <c r="AJD134" s="26"/>
      <c r="AJE134" s="26"/>
      <c r="AJF134" s="26"/>
      <c r="AJG134" s="26"/>
      <c r="AJH134" s="26"/>
      <c r="AJI134" s="26"/>
      <c r="AJJ134" s="26"/>
      <c r="AJK134" s="26"/>
      <c r="AJL134" s="26"/>
      <c r="AJM134" s="26"/>
      <c r="AJN134" s="26"/>
      <c r="AJO134" s="26"/>
      <c r="AJP134" s="26"/>
      <c r="AJQ134" s="26"/>
      <c r="AJR134" s="26"/>
      <c r="AJS134" s="26"/>
      <c r="AJT134" s="26"/>
      <c r="AJU134" s="26"/>
      <c r="AJV134" s="26"/>
      <c r="AJW134" s="26"/>
      <c r="AJX134" s="26"/>
      <c r="AJY134" s="26"/>
      <c r="AJZ134" s="26"/>
      <c r="AKA134" s="26"/>
      <c r="AKB134" s="26"/>
      <c r="AKC134" s="26"/>
      <c r="AKD134" s="26"/>
      <c r="AKE134" s="26"/>
      <c r="AKF134" s="26"/>
      <c r="AKG134" s="26"/>
      <c r="AKH134" s="26"/>
      <c r="AKI134" s="26"/>
      <c r="AKJ134" s="26"/>
      <c r="AKK134" s="26"/>
      <c r="AKL134" s="26"/>
      <c r="AKM134" s="26"/>
      <c r="AKN134" s="26"/>
      <c r="AKO134" s="26"/>
      <c r="AKP134" s="26"/>
      <c r="AKQ134" s="26"/>
      <c r="AKR134" s="26"/>
      <c r="AKS134" s="26"/>
      <c r="AKT134" s="26"/>
      <c r="AKU134" s="26"/>
      <c r="AKV134" s="26"/>
      <c r="AKW134" s="26"/>
      <c r="AKX134" s="26"/>
      <c r="AKY134" s="26"/>
      <c r="AKZ134" s="26"/>
      <c r="ALA134" s="26"/>
      <c r="ALB134" s="26"/>
      <c r="ALC134" s="26"/>
      <c r="ALD134" s="26"/>
      <c r="ALE134" s="26"/>
      <c r="ALF134" s="26"/>
      <c r="ALG134" s="26"/>
      <c r="ALH134" s="26"/>
      <c r="ALI134" s="26"/>
      <c r="ALJ134" s="26"/>
      <c r="ALK134" s="26"/>
      <c r="ALL134" s="26"/>
      <c r="ALM134" s="26"/>
      <c r="ALN134" s="26"/>
      <c r="ALO134" s="26"/>
      <c r="ALP134" s="26"/>
      <c r="ALQ134" s="26"/>
      <c r="ALR134" s="26"/>
      <c r="ALS134" s="26"/>
      <c r="ALT134" s="26"/>
      <c r="ALU134" s="26"/>
      <c r="ALV134" s="26"/>
      <c r="ALW134" s="26"/>
      <c r="ALX134" s="26"/>
      <c r="ALY134" s="26"/>
      <c r="ALZ134" s="26"/>
      <c r="AMA134" s="26"/>
      <c r="AMB134" s="26"/>
      <c r="AMC134" s="26"/>
      <c r="AMD134" s="26"/>
      <c r="AME134" s="26"/>
      <c r="AMF134" s="26"/>
      <c r="AMG134" s="26"/>
      <c r="AMH134" s="26"/>
      <c r="AMI134" s="26"/>
      <c r="AMJ134" s="26"/>
      <c r="AMK134" s="26"/>
      <c r="AML134" s="26"/>
      <c r="AMM134" s="26"/>
      <c r="AMN134" s="26"/>
      <c r="AMO134" s="26"/>
      <c r="AMP134" s="26"/>
      <c r="AMQ134" s="26"/>
      <c r="AMR134" s="26"/>
      <c r="AMS134" s="26"/>
      <c r="AMT134" s="26"/>
      <c r="AMU134" s="26"/>
      <c r="AMV134" s="26"/>
      <c r="AMW134" s="26"/>
      <c r="AMX134" s="26"/>
      <c r="AMY134" s="26"/>
      <c r="AMZ134" s="26"/>
      <c r="ANA134" s="26"/>
      <c r="ANB134" s="26"/>
      <c r="ANC134" s="26"/>
      <c r="AND134" s="26"/>
      <c r="ANE134" s="26"/>
      <c r="ANF134" s="26"/>
      <c r="ANG134" s="26"/>
      <c r="ANH134" s="26"/>
      <c r="ANI134" s="26"/>
      <c r="ANJ134" s="26"/>
      <c r="ANK134" s="26"/>
      <c r="ANL134" s="26"/>
      <c r="ANM134" s="26"/>
      <c r="ANN134" s="26"/>
      <c r="ANO134" s="26"/>
      <c r="ANP134" s="26"/>
      <c r="ANQ134" s="26"/>
      <c r="ANR134" s="26"/>
      <c r="ANS134" s="26"/>
      <c r="ANT134" s="26"/>
      <c r="ANU134" s="26"/>
      <c r="ANV134" s="26"/>
      <c r="ANW134" s="26"/>
      <c r="ANX134" s="26"/>
      <c r="ANY134" s="26"/>
      <c r="ANZ134" s="26"/>
      <c r="AOA134" s="26"/>
      <c r="AOB134" s="26"/>
      <c r="AOC134" s="26"/>
      <c r="AOD134" s="26"/>
      <c r="AOE134" s="26"/>
      <c r="AOF134" s="26"/>
      <c r="AOG134" s="26"/>
      <c r="AOH134" s="26"/>
      <c r="AOI134" s="26"/>
      <c r="AOJ134" s="26"/>
      <c r="AOK134" s="26"/>
      <c r="AOL134" s="26"/>
      <c r="AOM134" s="26"/>
      <c r="AON134" s="26"/>
      <c r="AOO134" s="26"/>
      <c r="AOP134" s="26"/>
      <c r="AOQ134" s="26"/>
      <c r="AOR134" s="26"/>
      <c r="AOS134" s="26"/>
      <c r="AOT134" s="26"/>
      <c r="AOU134" s="26"/>
      <c r="AOV134" s="26"/>
      <c r="AOW134" s="26"/>
      <c r="AOX134" s="26"/>
      <c r="AOY134" s="26"/>
      <c r="AOZ134" s="26"/>
      <c r="APA134" s="26"/>
      <c r="APB134" s="26"/>
      <c r="APC134" s="26"/>
      <c r="APD134" s="26"/>
      <c r="APE134" s="26"/>
      <c r="APF134" s="26"/>
      <c r="APG134" s="26"/>
      <c r="APH134" s="26"/>
      <c r="API134" s="26"/>
      <c r="APJ134" s="26"/>
      <c r="APK134" s="26"/>
      <c r="APL134" s="26"/>
      <c r="APM134" s="26"/>
      <c r="APN134" s="26"/>
      <c r="APO134" s="26"/>
      <c r="APP134" s="26"/>
      <c r="APQ134" s="26"/>
      <c r="APR134" s="26"/>
      <c r="APS134" s="26"/>
      <c r="APT134" s="26"/>
      <c r="APU134" s="26"/>
      <c r="APV134" s="26"/>
      <c r="APW134" s="26"/>
      <c r="APX134" s="26"/>
      <c r="APY134" s="26"/>
      <c r="APZ134" s="26"/>
      <c r="AQA134" s="26"/>
      <c r="AQB134" s="26"/>
      <c r="AQC134" s="26"/>
      <c r="AQD134" s="26"/>
      <c r="AQE134" s="26"/>
      <c r="AQF134" s="26"/>
      <c r="AQG134" s="26"/>
      <c r="AQH134" s="26"/>
      <c r="AQI134" s="26"/>
      <c r="AQJ134" s="26"/>
      <c r="AQK134" s="26"/>
      <c r="AQL134" s="26"/>
      <c r="AQM134" s="26"/>
      <c r="AQN134" s="26"/>
      <c r="AQO134" s="26"/>
      <c r="AQP134" s="26"/>
      <c r="AQQ134" s="26"/>
      <c r="AQR134" s="26"/>
      <c r="AQS134" s="26"/>
      <c r="AQT134" s="26"/>
      <c r="AQU134" s="26"/>
      <c r="AQV134" s="26"/>
      <c r="AQW134" s="26"/>
      <c r="AQX134" s="26"/>
      <c r="AQY134" s="26"/>
      <c r="AQZ134" s="26"/>
      <c r="ARA134" s="26"/>
      <c r="ARB134" s="26"/>
      <c r="ARC134" s="26"/>
      <c r="ARD134" s="26"/>
      <c r="ARE134" s="26"/>
      <c r="ARF134" s="26"/>
      <c r="ARG134" s="26"/>
      <c r="ARH134" s="26"/>
      <c r="ARI134" s="26"/>
      <c r="ARJ134" s="26"/>
      <c r="ARK134" s="26"/>
      <c r="ARL134" s="26"/>
      <c r="ARM134" s="26"/>
      <c r="ARN134" s="26"/>
      <c r="ARO134" s="26"/>
      <c r="ARP134" s="26"/>
      <c r="ARQ134" s="26"/>
      <c r="ARR134" s="26"/>
      <c r="ARS134" s="26"/>
      <c r="ART134" s="26"/>
      <c r="ARU134" s="26"/>
      <c r="ARV134" s="26"/>
      <c r="ARW134" s="26"/>
      <c r="ARX134" s="26"/>
      <c r="ARY134" s="26"/>
      <c r="ARZ134" s="26"/>
      <c r="ASA134" s="26"/>
      <c r="ASB134" s="26"/>
      <c r="ASC134" s="26"/>
      <c r="ASD134" s="26"/>
      <c r="ASE134" s="26"/>
      <c r="ASF134" s="26"/>
      <c r="ASG134" s="26"/>
      <c r="ASH134" s="26"/>
      <c r="ASI134" s="26"/>
      <c r="ASJ134" s="26"/>
      <c r="ASK134" s="26"/>
      <c r="ASL134" s="26"/>
      <c r="ASM134" s="26"/>
      <c r="ASN134" s="26"/>
      <c r="ASO134" s="26"/>
      <c r="ASP134" s="26"/>
      <c r="ASQ134" s="26"/>
      <c r="ASR134" s="26"/>
      <c r="ASS134" s="26"/>
      <c r="AST134" s="26"/>
      <c r="ASU134" s="26"/>
      <c r="ASV134" s="26"/>
      <c r="ASW134" s="26"/>
      <c r="ASX134" s="26"/>
      <c r="ASY134" s="26"/>
      <c r="ASZ134" s="26"/>
      <c r="ATA134" s="26"/>
      <c r="ATB134" s="26"/>
      <c r="ATC134" s="26"/>
      <c r="ATD134" s="26"/>
      <c r="ATE134" s="26"/>
      <c r="ATF134" s="26"/>
      <c r="ATG134" s="26"/>
      <c r="ATH134" s="26"/>
      <c r="ATI134" s="26"/>
      <c r="ATJ134" s="26"/>
      <c r="ATK134" s="26"/>
      <c r="ATL134" s="26"/>
      <c r="ATM134" s="26"/>
      <c r="ATN134" s="26"/>
      <c r="ATO134" s="26"/>
      <c r="ATP134" s="26"/>
      <c r="ATQ134" s="26"/>
      <c r="ATR134" s="26"/>
      <c r="ATS134" s="26"/>
      <c r="ATT134" s="26"/>
      <c r="ATU134" s="26"/>
      <c r="ATV134" s="26"/>
      <c r="ATW134" s="26"/>
      <c r="ATX134" s="26"/>
      <c r="ATY134" s="26"/>
      <c r="ATZ134" s="26"/>
      <c r="AUA134" s="26"/>
      <c r="AUB134" s="26"/>
      <c r="AUC134" s="26"/>
      <c r="AUD134" s="26"/>
      <c r="AUE134" s="26"/>
      <c r="AUF134" s="26"/>
      <c r="AUG134" s="26"/>
      <c r="AUH134" s="26"/>
      <c r="AUI134" s="26"/>
      <c r="AUJ134" s="26"/>
      <c r="AUK134" s="26"/>
      <c r="AUL134" s="26"/>
      <c r="AUM134" s="26"/>
      <c r="AUN134" s="26"/>
      <c r="AUO134" s="26"/>
      <c r="AUP134" s="26"/>
      <c r="AUQ134" s="26"/>
      <c r="AUR134" s="26"/>
      <c r="AUS134" s="26"/>
      <c r="AUT134" s="26"/>
      <c r="AUU134" s="26"/>
      <c r="AUV134" s="26"/>
      <c r="AUW134" s="26"/>
      <c r="AUX134" s="26"/>
      <c r="AUY134" s="26"/>
      <c r="AUZ134" s="26"/>
      <c r="AVA134" s="26"/>
      <c r="AVB134" s="26"/>
      <c r="AVC134" s="26"/>
      <c r="AVD134" s="26"/>
      <c r="AVE134" s="26"/>
      <c r="AVF134" s="26"/>
      <c r="AVG134" s="26"/>
      <c r="AVH134" s="26"/>
      <c r="AVI134" s="26"/>
      <c r="AVJ134" s="26"/>
      <c r="AVK134" s="26"/>
      <c r="AVL134" s="26"/>
      <c r="AVM134" s="26"/>
      <c r="AVN134" s="26"/>
      <c r="AVO134" s="26"/>
      <c r="AVP134" s="26"/>
      <c r="AVQ134" s="26"/>
      <c r="AVR134" s="26"/>
      <c r="AVS134" s="26"/>
      <c r="AVT134" s="26"/>
      <c r="AVU134" s="26"/>
      <c r="AVV134" s="26"/>
      <c r="AVW134" s="26"/>
      <c r="AVX134" s="26"/>
      <c r="AVY134" s="26"/>
      <c r="AVZ134" s="26"/>
      <c r="AWA134" s="26"/>
      <c r="AWB134" s="26"/>
      <c r="AWC134" s="26"/>
      <c r="AWD134" s="26"/>
      <c r="AWE134" s="26"/>
      <c r="AWF134" s="26"/>
      <c r="AWG134" s="26"/>
      <c r="AWH134" s="26"/>
      <c r="AWI134" s="26"/>
      <c r="AWJ134" s="26"/>
      <c r="AWK134" s="26"/>
      <c r="AWL134" s="26"/>
      <c r="AWM134" s="26"/>
      <c r="AWN134" s="26"/>
      <c r="AWO134" s="26"/>
      <c r="AWP134" s="26"/>
      <c r="AWQ134" s="26"/>
      <c r="AWR134" s="26"/>
      <c r="AWS134" s="26"/>
      <c r="AWT134" s="26"/>
      <c r="AWU134" s="26"/>
      <c r="AWV134" s="26"/>
      <c r="AWW134" s="26"/>
      <c r="AWX134" s="26"/>
      <c r="AWY134" s="26"/>
      <c r="AWZ134" s="26"/>
      <c r="AXA134" s="26"/>
      <c r="AXB134" s="26"/>
      <c r="AXC134" s="26"/>
      <c r="AXD134" s="26"/>
      <c r="AXE134" s="26"/>
      <c r="AXF134" s="26"/>
      <c r="AXG134" s="26"/>
      <c r="AXH134" s="26"/>
      <c r="AXI134" s="26"/>
      <c r="AXJ134" s="26"/>
      <c r="AXK134" s="26"/>
      <c r="AXL134" s="26"/>
      <c r="AXM134" s="26"/>
      <c r="AXN134" s="26"/>
      <c r="AXO134" s="26"/>
      <c r="AXP134" s="26"/>
      <c r="AXQ134" s="26"/>
      <c r="AXR134" s="26"/>
      <c r="AXS134" s="26"/>
      <c r="AXT134" s="26"/>
      <c r="AXU134" s="26"/>
      <c r="AXV134" s="26"/>
      <c r="AXW134" s="26"/>
      <c r="AXX134" s="26"/>
      <c r="AXY134" s="26"/>
      <c r="AXZ134" s="26"/>
      <c r="AYA134" s="26"/>
      <c r="AYB134" s="26"/>
      <c r="AYC134" s="26"/>
      <c r="AYD134" s="26"/>
      <c r="AYE134" s="26"/>
      <c r="AYF134" s="26"/>
      <c r="AYG134" s="26"/>
      <c r="AYH134" s="26"/>
      <c r="AYI134" s="26"/>
      <c r="AYJ134" s="26"/>
      <c r="AYK134" s="26"/>
      <c r="AYL134" s="26"/>
      <c r="AYM134" s="26"/>
      <c r="AYN134" s="26"/>
      <c r="AYO134" s="26"/>
      <c r="AYP134" s="26"/>
      <c r="AYQ134" s="26"/>
      <c r="AYR134" s="26"/>
      <c r="AYS134" s="26"/>
      <c r="AYT134" s="26"/>
      <c r="AYU134" s="26"/>
      <c r="AYV134" s="26"/>
      <c r="AYW134" s="26"/>
      <c r="AYX134" s="26"/>
      <c r="AYY134" s="26"/>
      <c r="AYZ134" s="26"/>
      <c r="AZA134" s="26"/>
      <c r="AZB134" s="26"/>
      <c r="AZC134" s="26"/>
      <c r="AZD134" s="26"/>
      <c r="AZE134" s="26"/>
      <c r="AZF134" s="26"/>
      <c r="AZG134" s="26"/>
      <c r="AZH134" s="26"/>
      <c r="AZI134" s="26"/>
      <c r="AZJ134" s="26"/>
      <c r="AZK134" s="26"/>
      <c r="AZL134" s="26"/>
      <c r="AZM134" s="26"/>
      <c r="AZN134" s="26"/>
      <c r="AZO134" s="26"/>
      <c r="AZP134" s="26"/>
      <c r="AZQ134" s="26"/>
      <c r="AZR134" s="26"/>
      <c r="AZS134" s="26"/>
      <c r="AZT134" s="26"/>
      <c r="AZU134" s="26"/>
      <c r="AZV134" s="26"/>
      <c r="AZW134" s="26"/>
      <c r="AZX134" s="26"/>
      <c r="AZY134" s="26"/>
      <c r="AZZ134" s="26"/>
      <c r="BAA134" s="26"/>
      <c r="BAB134" s="26"/>
      <c r="BAC134" s="26"/>
      <c r="BAD134" s="26"/>
      <c r="BAE134" s="26"/>
      <c r="BAF134" s="26"/>
      <c r="BAG134" s="26"/>
      <c r="BAH134" s="26"/>
      <c r="BAI134" s="26"/>
      <c r="BAJ134" s="26"/>
      <c r="BAK134" s="26"/>
      <c r="BAL134" s="26"/>
      <c r="BAM134" s="26"/>
      <c r="BAN134" s="26"/>
      <c r="BAO134" s="26"/>
      <c r="BAP134" s="26"/>
      <c r="BAQ134" s="26"/>
      <c r="BAR134" s="26"/>
      <c r="BAS134" s="26"/>
      <c r="BAT134" s="26"/>
      <c r="BAU134" s="26"/>
      <c r="BAV134" s="26"/>
      <c r="BAW134" s="26"/>
      <c r="BAX134" s="26"/>
      <c r="BAY134" s="26"/>
      <c r="BAZ134" s="26"/>
      <c r="BBA134" s="26"/>
      <c r="BBB134" s="26"/>
      <c r="BBC134" s="26"/>
      <c r="BBD134" s="26"/>
      <c r="BBE134" s="26"/>
      <c r="BBF134" s="26"/>
      <c r="BBG134" s="26"/>
      <c r="BBH134" s="26"/>
      <c r="BBI134" s="26"/>
      <c r="BBJ134" s="26"/>
      <c r="BBK134" s="26"/>
      <c r="BBL134" s="26"/>
      <c r="BBM134" s="26"/>
      <c r="BBN134" s="26"/>
      <c r="BBO134" s="26"/>
      <c r="BBP134" s="26"/>
      <c r="BBQ134" s="26"/>
      <c r="BBR134" s="26"/>
      <c r="BBS134" s="26"/>
      <c r="BBT134" s="26"/>
      <c r="BBU134" s="26"/>
      <c r="BBV134" s="26"/>
      <c r="BBW134" s="26"/>
      <c r="BBX134" s="26"/>
      <c r="BBY134" s="26"/>
      <c r="BBZ134" s="26"/>
      <c r="BCA134" s="26"/>
      <c r="BCB134" s="26"/>
      <c r="BCC134" s="26"/>
      <c r="BCD134" s="26"/>
      <c r="BCE134" s="26"/>
      <c r="BCF134" s="26"/>
      <c r="BCG134" s="26"/>
      <c r="BCH134" s="26"/>
      <c r="BCI134" s="26"/>
      <c r="BCJ134" s="26"/>
      <c r="BCK134" s="26"/>
      <c r="BCL134" s="26"/>
      <c r="BCM134" s="26"/>
      <c r="BCN134" s="26"/>
      <c r="BCO134" s="26"/>
      <c r="BCP134" s="26"/>
      <c r="BCQ134" s="26"/>
      <c r="BCR134" s="26"/>
      <c r="BCS134" s="26"/>
      <c r="BCT134" s="26"/>
      <c r="BCU134" s="26"/>
      <c r="BCV134" s="26"/>
      <c r="BCW134" s="26"/>
      <c r="BCX134" s="26"/>
      <c r="BCY134" s="26"/>
      <c r="BCZ134" s="26"/>
      <c r="BDA134" s="26"/>
      <c r="BDB134" s="26"/>
      <c r="BDC134" s="26"/>
      <c r="BDD134" s="26"/>
      <c r="BDE134" s="26"/>
      <c r="BDF134" s="26"/>
      <c r="BDG134" s="26"/>
      <c r="BDH134" s="26"/>
      <c r="BDI134" s="26"/>
      <c r="BDJ134" s="26"/>
      <c r="BDK134" s="26"/>
      <c r="BDL134" s="26"/>
      <c r="BDM134" s="26"/>
      <c r="BDN134" s="26"/>
      <c r="BDO134" s="26"/>
      <c r="BDP134" s="26"/>
      <c r="BDQ134" s="26"/>
      <c r="BDR134" s="26"/>
      <c r="BDS134" s="26"/>
      <c r="BDT134" s="26"/>
      <c r="BDU134" s="26"/>
      <c r="BDV134" s="26"/>
      <c r="BDW134" s="26"/>
      <c r="BDX134" s="26"/>
      <c r="BDY134" s="26"/>
      <c r="BDZ134" s="26"/>
      <c r="BEA134" s="26"/>
      <c r="BEB134" s="26"/>
      <c r="BEC134" s="26"/>
      <c r="BED134" s="26"/>
      <c r="BEE134" s="26"/>
      <c r="BEF134" s="26"/>
      <c r="BEG134" s="26"/>
      <c r="BEH134" s="26"/>
      <c r="BEI134" s="26"/>
      <c r="BEJ134" s="26"/>
      <c r="BEK134" s="26"/>
      <c r="BEL134" s="26"/>
      <c r="BEM134" s="26"/>
      <c r="BEN134" s="26"/>
      <c r="BEO134" s="26"/>
      <c r="BEP134" s="26"/>
      <c r="BEQ134" s="26"/>
      <c r="BER134" s="26"/>
      <c r="BES134" s="26"/>
      <c r="BET134" s="26"/>
      <c r="BEU134" s="26"/>
      <c r="BEV134" s="26"/>
      <c r="BEW134" s="26"/>
      <c r="BEX134" s="26"/>
      <c r="BEY134" s="26"/>
      <c r="BEZ134" s="26"/>
      <c r="BFA134" s="26"/>
      <c r="BFB134" s="26"/>
      <c r="BFC134" s="26"/>
      <c r="BFD134" s="26"/>
      <c r="BFE134" s="26"/>
      <c r="BFF134" s="26"/>
      <c r="BFG134" s="26"/>
      <c r="BFH134" s="26"/>
      <c r="BFI134" s="26"/>
      <c r="BFJ134" s="26"/>
      <c r="BFK134" s="26"/>
      <c r="BFL134" s="26"/>
      <c r="BFM134" s="26"/>
      <c r="BFN134" s="26"/>
      <c r="BFO134" s="26"/>
      <c r="BFP134" s="26"/>
      <c r="BFQ134" s="26"/>
      <c r="BFR134" s="26"/>
      <c r="BFS134" s="26"/>
      <c r="BFT134" s="26"/>
      <c r="BFU134" s="26"/>
      <c r="BFV134" s="26"/>
      <c r="BFW134" s="26"/>
      <c r="BFX134" s="26"/>
      <c r="BFY134" s="26"/>
      <c r="BFZ134" s="26"/>
      <c r="BGA134" s="26"/>
      <c r="BGB134" s="26"/>
      <c r="BGC134" s="26"/>
      <c r="BGD134" s="26"/>
      <c r="BGE134" s="26"/>
      <c r="BGF134" s="26"/>
      <c r="BGG134" s="26"/>
      <c r="BGH134" s="26"/>
      <c r="BGI134" s="26"/>
      <c r="BGJ134" s="26"/>
      <c r="BGK134" s="26"/>
      <c r="BGL134" s="26"/>
      <c r="BGM134" s="26"/>
      <c r="BGN134" s="26"/>
      <c r="BGO134" s="26"/>
      <c r="BGP134" s="26"/>
      <c r="BGQ134" s="26"/>
      <c r="BGR134" s="26"/>
      <c r="BGS134" s="26"/>
      <c r="BGT134" s="26"/>
      <c r="BGU134" s="26"/>
      <c r="BGV134" s="26"/>
      <c r="BGW134" s="26"/>
      <c r="BGX134" s="26"/>
      <c r="BGY134" s="26"/>
      <c r="BGZ134" s="26"/>
      <c r="BHA134" s="26"/>
      <c r="BHB134" s="26"/>
      <c r="BHC134" s="26"/>
      <c r="BHD134" s="26"/>
      <c r="BHE134" s="26"/>
      <c r="BHF134" s="26"/>
      <c r="BHG134" s="26"/>
      <c r="BHH134" s="26"/>
      <c r="BHI134" s="26"/>
      <c r="BHJ134" s="26"/>
      <c r="BHK134" s="26"/>
      <c r="BHL134" s="26"/>
      <c r="BHM134" s="26"/>
      <c r="BHN134" s="26"/>
      <c r="BHO134" s="26"/>
      <c r="BHP134" s="26"/>
      <c r="BHQ134" s="26"/>
      <c r="BHR134" s="26"/>
      <c r="BHS134" s="26"/>
      <c r="BHT134" s="26"/>
      <c r="BHU134" s="26"/>
      <c r="BHV134" s="26"/>
      <c r="BHW134" s="26"/>
      <c r="BHX134" s="26"/>
      <c r="BHY134" s="26"/>
      <c r="BHZ134" s="26"/>
      <c r="BIA134" s="26"/>
      <c r="BIB134" s="26"/>
      <c r="BIC134" s="26"/>
      <c r="BID134" s="26"/>
      <c r="BIE134" s="26"/>
      <c r="BIF134" s="26"/>
      <c r="BIG134" s="26"/>
      <c r="BIH134" s="26"/>
      <c r="BII134" s="26"/>
      <c r="BIJ134" s="26"/>
      <c r="BIK134" s="26"/>
      <c r="BIL134" s="26"/>
      <c r="BIM134" s="26"/>
      <c r="BIN134" s="26"/>
      <c r="BIO134" s="26"/>
      <c r="BIP134" s="26"/>
      <c r="BIQ134" s="26"/>
      <c r="BIR134" s="26"/>
      <c r="BIS134" s="26"/>
      <c r="BIT134" s="26"/>
      <c r="BIU134" s="26"/>
      <c r="BIV134" s="26"/>
      <c r="BIW134" s="26"/>
      <c r="BIX134" s="26"/>
      <c r="BIY134" s="26"/>
      <c r="BIZ134" s="26"/>
      <c r="BJA134" s="26"/>
      <c r="BJB134" s="26"/>
      <c r="BJC134" s="26"/>
      <c r="BJD134" s="26"/>
      <c r="BJE134" s="26"/>
      <c r="BJF134" s="26"/>
      <c r="BJG134" s="26"/>
      <c r="BJH134" s="26"/>
      <c r="BJI134" s="26"/>
      <c r="BJJ134" s="26"/>
      <c r="BJK134" s="26"/>
      <c r="BJL134" s="26"/>
      <c r="BJM134" s="26"/>
      <c r="BJN134" s="26"/>
      <c r="BJO134" s="26"/>
      <c r="BJP134" s="26"/>
      <c r="BJQ134" s="26"/>
      <c r="BJR134" s="26"/>
      <c r="BJS134" s="26"/>
      <c r="BJT134" s="26"/>
      <c r="BJU134" s="26"/>
      <c r="BJV134" s="26"/>
      <c r="BJW134" s="26"/>
      <c r="BJX134" s="26"/>
      <c r="BJY134" s="26"/>
      <c r="BJZ134" s="26"/>
      <c r="BKA134" s="26"/>
      <c r="BKB134" s="26"/>
      <c r="BKC134" s="26"/>
      <c r="BKD134" s="26"/>
      <c r="BKE134" s="26"/>
      <c r="BKF134" s="26"/>
      <c r="BKG134" s="26"/>
      <c r="BKH134" s="26"/>
      <c r="BKI134" s="26"/>
      <c r="BKJ134" s="26"/>
      <c r="BKK134" s="26"/>
      <c r="BKL134" s="26"/>
      <c r="BKM134" s="26"/>
      <c r="BKN134" s="26"/>
      <c r="BKO134" s="26"/>
      <c r="BKP134" s="26"/>
      <c r="BKQ134" s="26"/>
      <c r="BKR134" s="26"/>
      <c r="BKS134" s="26"/>
      <c r="BKT134" s="26"/>
      <c r="BKU134" s="26"/>
      <c r="BKV134" s="26"/>
      <c r="BKW134" s="26"/>
      <c r="BKX134" s="26"/>
      <c r="BKY134" s="26"/>
      <c r="BKZ134" s="26"/>
      <c r="BLA134" s="26"/>
      <c r="BLB134" s="26"/>
      <c r="BLC134" s="26"/>
      <c r="BLD134" s="26"/>
      <c r="BLE134" s="26"/>
      <c r="BLF134" s="26"/>
      <c r="BLG134" s="26"/>
      <c r="BLH134" s="26"/>
      <c r="BLI134" s="26"/>
      <c r="BLJ134" s="26"/>
      <c r="BLK134" s="26"/>
      <c r="BLL134" s="26"/>
      <c r="BLM134" s="26"/>
      <c r="BLN134" s="26"/>
      <c r="BLO134" s="26"/>
      <c r="BLP134" s="26"/>
      <c r="BLQ134" s="26"/>
      <c r="BLR134" s="26"/>
      <c r="BLS134" s="26"/>
      <c r="BLT134" s="26"/>
      <c r="BLU134" s="26"/>
      <c r="BLV134" s="26"/>
      <c r="BLW134" s="26"/>
      <c r="BLX134" s="26"/>
      <c r="BLY134" s="26"/>
      <c r="BLZ134" s="26"/>
      <c r="BMA134" s="26"/>
      <c r="BMB134" s="26"/>
      <c r="BMC134" s="26"/>
      <c r="BMD134" s="26"/>
      <c r="BME134" s="26"/>
      <c r="BMF134" s="26"/>
      <c r="BMG134" s="26"/>
      <c r="BMH134" s="26"/>
      <c r="BMI134" s="26"/>
      <c r="BMJ134" s="26"/>
      <c r="BMK134" s="26"/>
      <c r="BML134" s="26"/>
      <c r="BMM134" s="26"/>
      <c r="BMN134" s="26"/>
      <c r="BMO134" s="26"/>
      <c r="BMP134" s="26"/>
      <c r="BMQ134" s="26"/>
      <c r="BMR134" s="26"/>
      <c r="BMS134" s="26"/>
      <c r="BMT134" s="26"/>
      <c r="BMU134" s="26"/>
      <c r="BMV134" s="26"/>
      <c r="BMW134" s="26"/>
      <c r="BMX134" s="26"/>
      <c r="BMY134" s="26"/>
      <c r="BMZ134" s="26"/>
      <c r="BNA134" s="26"/>
      <c r="BNB134" s="26"/>
      <c r="BNC134" s="26"/>
      <c r="BND134" s="26"/>
      <c r="BNE134" s="26"/>
      <c r="BNF134" s="26"/>
      <c r="BNG134" s="26"/>
      <c r="BNH134" s="26"/>
      <c r="BNI134" s="26"/>
      <c r="BNJ134" s="26"/>
      <c r="BNK134" s="26"/>
      <c r="BNL134" s="26"/>
      <c r="BNM134" s="26"/>
      <c r="BNN134" s="26"/>
      <c r="BNO134" s="26"/>
      <c r="BNP134" s="26"/>
      <c r="BNQ134" s="26"/>
      <c r="BNR134" s="26"/>
      <c r="BNS134" s="26"/>
      <c r="BNT134" s="26"/>
      <c r="BNU134" s="26"/>
      <c r="BNV134" s="26"/>
      <c r="BNW134" s="26"/>
      <c r="BNX134" s="26"/>
      <c r="BNY134" s="26"/>
      <c r="BNZ134" s="26"/>
      <c r="BOA134" s="26"/>
      <c r="BOB134" s="26"/>
      <c r="BOC134" s="26"/>
      <c r="BOD134" s="26"/>
      <c r="BOE134" s="26"/>
      <c r="BOF134" s="26"/>
      <c r="BOG134" s="26"/>
      <c r="BOH134" s="26"/>
      <c r="BOI134" s="26"/>
      <c r="BOJ134" s="26"/>
      <c r="BOK134" s="26"/>
      <c r="BOL134" s="26"/>
      <c r="BOM134" s="26"/>
      <c r="BON134" s="26"/>
      <c r="BOO134" s="26"/>
      <c r="BOP134" s="26"/>
      <c r="BOQ134" s="26"/>
      <c r="BOR134" s="26"/>
      <c r="BOS134" s="26"/>
      <c r="BOT134" s="26"/>
      <c r="BOU134" s="26"/>
      <c r="BOV134" s="26"/>
      <c r="BOW134" s="26"/>
      <c r="BOX134" s="26"/>
      <c r="BOY134" s="26"/>
      <c r="BOZ134" s="26"/>
      <c r="BPA134" s="26"/>
      <c r="BPB134" s="26"/>
      <c r="BPC134" s="26"/>
      <c r="BPD134" s="26"/>
      <c r="BPE134" s="26"/>
      <c r="BPF134" s="26"/>
      <c r="BPG134" s="26"/>
      <c r="BPH134" s="26"/>
      <c r="BPI134" s="26"/>
      <c r="BPJ134" s="26"/>
      <c r="BPK134" s="26"/>
      <c r="BPL134" s="26"/>
      <c r="BPM134" s="26"/>
      <c r="BPN134" s="26"/>
      <c r="BPO134" s="26"/>
      <c r="BPP134" s="26"/>
      <c r="BPQ134" s="26"/>
      <c r="BPR134" s="26"/>
      <c r="BPS134" s="26"/>
      <c r="BPT134" s="26"/>
      <c r="BPU134" s="26"/>
      <c r="BPV134" s="26"/>
      <c r="BPW134" s="26"/>
      <c r="BPX134" s="26"/>
      <c r="BPY134" s="26"/>
      <c r="BPZ134" s="26"/>
      <c r="BQA134" s="26"/>
      <c r="BQB134" s="26"/>
      <c r="BQC134" s="26"/>
      <c r="BQD134" s="26"/>
      <c r="BQE134" s="26"/>
      <c r="BQF134" s="26"/>
      <c r="BQG134" s="26"/>
      <c r="BQH134" s="26"/>
      <c r="BQI134" s="26"/>
      <c r="BQJ134" s="26"/>
      <c r="BQK134" s="26"/>
      <c r="BQL134" s="26"/>
      <c r="BQM134" s="26"/>
      <c r="BQN134" s="26"/>
      <c r="BQO134" s="26"/>
      <c r="BQP134" s="26"/>
      <c r="BQQ134" s="26"/>
      <c r="BQR134" s="26"/>
      <c r="BQS134" s="26"/>
      <c r="BQT134" s="26"/>
      <c r="BQU134" s="26"/>
      <c r="BQV134" s="26"/>
      <c r="BQW134" s="26"/>
      <c r="BQX134" s="26"/>
      <c r="BQY134" s="26"/>
      <c r="BQZ134" s="26"/>
      <c r="BRA134" s="26"/>
      <c r="BRB134" s="26"/>
      <c r="BRC134" s="26"/>
      <c r="BRD134" s="26"/>
      <c r="BRE134" s="26"/>
      <c r="BRF134" s="26"/>
      <c r="BRG134" s="26"/>
      <c r="BRH134" s="26"/>
      <c r="BRI134" s="26"/>
      <c r="BRJ134" s="26"/>
      <c r="BRK134" s="26"/>
      <c r="BRL134" s="26"/>
      <c r="BRM134" s="26"/>
      <c r="BRN134" s="26"/>
      <c r="BRO134" s="26"/>
      <c r="BRP134" s="26"/>
      <c r="BRQ134" s="26"/>
      <c r="BRR134" s="26"/>
      <c r="BRS134" s="26"/>
      <c r="BRT134" s="26"/>
      <c r="BRU134" s="26"/>
      <c r="BRV134" s="26"/>
      <c r="BRW134" s="26"/>
      <c r="BRX134" s="26"/>
      <c r="BRY134" s="26"/>
      <c r="BRZ134" s="26"/>
      <c r="BSA134" s="26"/>
      <c r="BSB134" s="26"/>
      <c r="BSC134" s="26"/>
      <c r="BSD134" s="26"/>
      <c r="BSE134" s="26"/>
      <c r="BSF134" s="26"/>
      <c r="BSG134" s="26"/>
      <c r="BSH134" s="26"/>
      <c r="BSI134" s="26"/>
      <c r="BSJ134" s="26"/>
      <c r="BSK134" s="26"/>
      <c r="BSL134" s="26"/>
      <c r="BSM134" s="26"/>
      <c r="BSN134" s="26"/>
      <c r="BSO134" s="26"/>
      <c r="BSP134" s="26"/>
      <c r="BSQ134" s="26"/>
      <c r="BSR134" s="26"/>
      <c r="BSS134" s="26"/>
      <c r="BST134" s="26"/>
      <c r="BSU134" s="26"/>
      <c r="BSV134" s="26"/>
      <c r="BSW134" s="26"/>
      <c r="BSX134" s="26"/>
      <c r="BSY134" s="26"/>
      <c r="BSZ134" s="26"/>
      <c r="BTA134" s="26"/>
      <c r="BTB134" s="26"/>
      <c r="BTC134" s="26"/>
      <c r="BTD134" s="26"/>
      <c r="BTE134" s="26"/>
      <c r="BTF134" s="26"/>
      <c r="BTG134" s="26"/>
      <c r="BTH134" s="26"/>
      <c r="BTI134" s="26"/>
      <c r="BTJ134" s="26"/>
      <c r="BTK134" s="26"/>
      <c r="BTL134" s="26"/>
      <c r="BTM134" s="26"/>
      <c r="BTN134" s="26"/>
      <c r="BTO134" s="26"/>
      <c r="BTP134" s="26"/>
      <c r="BTQ134" s="26"/>
      <c r="BTR134" s="26"/>
      <c r="BTS134" s="26"/>
      <c r="BTT134" s="26"/>
      <c r="BTU134" s="26"/>
      <c r="BTV134" s="26"/>
      <c r="BTW134" s="26"/>
      <c r="BTX134" s="26"/>
      <c r="BTY134" s="26"/>
      <c r="BTZ134" s="26"/>
      <c r="BUA134" s="26"/>
    </row>
    <row r="135" spans="1:1899" s="23" customFormat="1" ht="39.75" customHeight="1" x14ac:dyDescent="0.25">
      <c r="A135" s="34" t="s">
        <v>82</v>
      </c>
      <c r="B135" s="48" t="s">
        <v>23</v>
      </c>
      <c r="C135" s="48" t="s">
        <v>24</v>
      </c>
      <c r="D135" s="48" t="s">
        <v>261</v>
      </c>
      <c r="E135" s="48" t="s">
        <v>18</v>
      </c>
      <c r="F135" s="55" t="s">
        <v>19</v>
      </c>
      <c r="G135" s="19">
        <v>0</v>
      </c>
      <c r="H135" s="37">
        <v>44807</v>
      </c>
      <c r="I135" s="15">
        <v>0.3</v>
      </c>
      <c r="J135" s="15">
        <v>0</v>
      </c>
      <c r="K135" s="15">
        <v>0</v>
      </c>
      <c r="L135" s="15">
        <v>13227.84</v>
      </c>
      <c r="M135" s="15">
        <v>0</v>
      </c>
      <c r="N135" s="30"/>
      <c r="O135" s="31"/>
      <c r="P135" s="31"/>
      <c r="Q135" s="111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6"/>
      <c r="CZ135" s="26"/>
      <c r="DA135" s="26"/>
      <c r="DB135" s="26"/>
      <c r="DC135" s="26"/>
      <c r="DD135" s="26"/>
      <c r="DE135" s="26"/>
      <c r="DF135" s="26"/>
      <c r="DG135" s="26"/>
      <c r="DH135" s="26"/>
      <c r="DI135" s="26"/>
      <c r="DJ135" s="26"/>
      <c r="DK135" s="26"/>
      <c r="DL135" s="26"/>
      <c r="DM135" s="26"/>
      <c r="DN135" s="26"/>
      <c r="DO135" s="26"/>
      <c r="DP135" s="26"/>
      <c r="DQ135" s="26"/>
      <c r="DR135" s="26"/>
      <c r="DS135" s="26"/>
      <c r="DT135" s="26"/>
      <c r="DU135" s="26"/>
      <c r="DV135" s="26"/>
      <c r="DW135" s="26"/>
      <c r="DX135" s="26"/>
      <c r="DY135" s="26"/>
      <c r="DZ135" s="26"/>
      <c r="EA135" s="26"/>
      <c r="EB135" s="26"/>
      <c r="EC135" s="26"/>
      <c r="ED135" s="26"/>
      <c r="EE135" s="26"/>
      <c r="EF135" s="26"/>
      <c r="EG135" s="26"/>
      <c r="EH135" s="26"/>
      <c r="EI135" s="26"/>
      <c r="EJ135" s="26"/>
      <c r="EK135" s="26"/>
      <c r="EL135" s="26"/>
      <c r="EM135" s="26"/>
      <c r="EN135" s="26"/>
      <c r="EO135" s="26"/>
      <c r="EP135" s="26"/>
      <c r="EQ135" s="26"/>
      <c r="ER135" s="26"/>
      <c r="ES135" s="26"/>
      <c r="ET135" s="26"/>
      <c r="EU135" s="26"/>
      <c r="EV135" s="26"/>
      <c r="EW135" s="26"/>
      <c r="EX135" s="26"/>
      <c r="EY135" s="26"/>
      <c r="EZ135" s="26"/>
      <c r="FA135" s="26"/>
      <c r="FB135" s="26"/>
      <c r="FC135" s="26"/>
      <c r="FD135" s="26"/>
      <c r="FE135" s="26"/>
      <c r="FF135" s="26"/>
      <c r="FG135" s="26"/>
      <c r="FH135" s="26"/>
      <c r="FI135" s="26"/>
      <c r="FJ135" s="26"/>
      <c r="FK135" s="26"/>
      <c r="FL135" s="26"/>
      <c r="FM135" s="26"/>
      <c r="FN135" s="26"/>
      <c r="FO135" s="26"/>
      <c r="FP135" s="26"/>
      <c r="FQ135" s="26"/>
      <c r="FR135" s="26"/>
      <c r="FS135" s="26"/>
      <c r="FT135" s="26"/>
      <c r="FU135" s="26"/>
      <c r="FV135" s="26"/>
      <c r="FW135" s="26"/>
      <c r="FX135" s="26"/>
      <c r="FY135" s="26"/>
      <c r="FZ135" s="26"/>
      <c r="GA135" s="26"/>
      <c r="GB135" s="26"/>
      <c r="GC135" s="26"/>
      <c r="GD135" s="26"/>
      <c r="GE135" s="26"/>
      <c r="GF135" s="26"/>
      <c r="GG135" s="26"/>
      <c r="GH135" s="26"/>
      <c r="GI135" s="26"/>
      <c r="GJ135" s="26"/>
      <c r="GK135" s="26"/>
      <c r="GL135" s="26"/>
      <c r="GM135" s="26"/>
      <c r="GN135" s="26"/>
      <c r="GO135" s="26"/>
      <c r="GP135" s="26"/>
      <c r="GQ135" s="26"/>
      <c r="GR135" s="26"/>
      <c r="GS135" s="26"/>
      <c r="GT135" s="26"/>
      <c r="GU135" s="26"/>
      <c r="GV135" s="26"/>
      <c r="GW135" s="26"/>
      <c r="GX135" s="26"/>
      <c r="GY135" s="26"/>
      <c r="GZ135" s="26"/>
      <c r="HA135" s="26"/>
      <c r="HB135" s="26"/>
      <c r="HC135" s="26"/>
      <c r="HD135" s="26"/>
      <c r="HE135" s="26"/>
      <c r="HF135" s="26"/>
      <c r="HG135" s="26"/>
      <c r="HH135" s="26"/>
      <c r="HI135" s="26"/>
      <c r="HJ135" s="26"/>
      <c r="HK135" s="26"/>
      <c r="HL135" s="26"/>
      <c r="HM135" s="26"/>
      <c r="HN135" s="26"/>
      <c r="HO135" s="26"/>
      <c r="HP135" s="26"/>
      <c r="HQ135" s="26"/>
      <c r="HR135" s="26"/>
      <c r="HS135" s="26"/>
      <c r="HT135" s="26"/>
      <c r="HU135" s="26"/>
      <c r="HV135" s="26"/>
      <c r="HW135" s="26"/>
      <c r="HX135" s="26"/>
      <c r="HY135" s="26"/>
      <c r="HZ135" s="26"/>
      <c r="IA135" s="26"/>
      <c r="IB135" s="26"/>
      <c r="IC135" s="26"/>
      <c r="ID135" s="26"/>
      <c r="IE135" s="26"/>
      <c r="IF135" s="26"/>
      <c r="IG135" s="26"/>
      <c r="IH135" s="26"/>
      <c r="II135" s="26"/>
      <c r="IJ135" s="26"/>
      <c r="IK135" s="26"/>
      <c r="IL135" s="26"/>
      <c r="IM135" s="26"/>
      <c r="IN135" s="26"/>
      <c r="IO135" s="26"/>
      <c r="IP135" s="26"/>
      <c r="IQ135" s="26"/>
      <c r="IR135" s="26"/>
      <c r="IS135" s="26"/>
      <c r="IT135" s="26"/>
      <c r="IU135" s="26"/>
      <c r="IV135" s="26"/>
      <c r="IW135" s="26"/>
      <c r="IX135" s="26"/>
      <c r="IY135" s="26"/>
      <c r="IZ135" s="26"/>
      <c r="JA135" s="26"/>
      <c r="JB135" s="26"/>
      <c r="JC135" s="26"/>
      <c r="JD135" s="26"/>
      <c r="JE135" s="26"/>
      <c r="JF135" s="26"/>
      <c r="JG135" s="26"/>
      <c r="JH135" s="26"/>
      <c r="JI135" s="26"/>
      <c r="JJ135" s="26"/>
      <c r="JK135" s="26"/>
      <c r="JL135" s="26"/>
      <c r="JM135" s="26"/>
      <c r="JN135" s="26"/>
      <c r="JO135" s="26"/>
      <c r="JP135" s="26"/>
      <c r="JQ135" s="26"/>
      <c r="JR135" s="26"/>
      <c r="JS135" s="26"/>
      <c r="JT135" s="26"/>
      <c r="JU135" s="26"/>
      <c r="JV135" s="26"/>
      <c r="JW135" s="26"/>
      <c r="JX135" s="26"/>
      <c r="JY135" s="26"/>
      <c r="JZ135" s="26"/>
      <c r="KA135" s="26"/>
      <c r="KB135" s="26"/>
      <c r="KC135" s="26"/>
      <c r="KD135" s="26"/>
      <c r="KE135" s="26"/>
      <c r="KF135" s="26"/>
      <c r="KG135" s="26"/>
      <c r="KH135" s="26"/>
      <c r="KI135" s="26"/>
      <c r="KJ135" s="26"/>
      <c r="KK135" s="26"/>
      <c r="KL135" s="26"/>
      <c r="KM135" s="26"/>
      <c r="KN135" s="26"/>
      <c r="KO135" s="26"/>
      <c r="KP135" s="26"/>
      <c r="KQ135" s="26"/>
      <c r="KR135" s="26"/>
      <c r="KS135" s="26"/>
      <c r="KT135" s="26"/>
      <c r="KU135" s="26"/>
      <c r="KV135" s="26"/>
      <c r="KW135" s="26"/>
      <c r="KX135" s="26"/>
      <c r="KY135" s="26"/>
      <c r="KZ135" s="26"/>
      <c r="LA135" s="26"/>
      <c r="LB135" s="26"/>
      <c r="LC135" s="26"/>
      <c r="LD135" s="26"/>
      <c r="LE135" s="26"/>
      <c r="LF135" s="26"/>
      <c r="LG135" s="26"/>
      <c r="LH135" s="26"/>
      <c r="LI135" s="26"/>
      <c r="LJ135" s="26"/>
      <c r="LK135" s="26"/>
      <c r="LL135" s="26"/>
      <c r="LM135" s="26"/>
      <c r="LN135" s="26"/>
      <c r="LO135" s="26"/>
      <c r="LP135" s="26"/>
      <c r="LQ135" s="26"/>
      <c r="LR135" s="26"/>
      <c r="LS135" s="26"/>
      <c r="LT135" s="26"/>
      <c r="LU135" s="26"/>
      <c r="LV135" s="26"/>
      <c r="LW135" s="26"/>
      <c r="LX135" s="26"/>
      <c r="LY135" s="26"/>
      <c r="LZ135" s="26"/>
      <c r="MA135" s="26"/>
      <c r="MB135" s="26"/>
      <c r="MC135" s="26"/>
      <c r="MD135" s="26"/>
      <c r="ME135" s="26"/>
      <c r="MF135" s="26"/>
      <c r="MG135" s="26"/>
      <c r="MH135" s="26"/>
      <c r="MI135" s="26"/>
      <c r="MJ135" s="26"/>
      <c r="MK135" s="26"/>
      <c r="ML135" s="26"/>
      <c r="MM135" s="26"/>
      <c r="MN135" s="26"/>
      <c r="MO135" s="26"/>
      <c r="MP135" s="26"/>
      <c r="MQ135" s="26"/>
      <c r="MR135" s="26"/>
      <c r="MS135" s="26"/>
      <c r="MT135" s="26"/>
      <c r="MU135" s="26"/>
      <c r="MV135" s="26"/>
      <c r="MW135" s="26"/>
      <c r="MX135" s="26"/>
      <c r="MY135" s="26"/>
      <c r="MZ135" s="26"/>
      <c r="NA135" s="26"/>
      <c r="NB135" s="26"/>
      <c r="NC135" s="26"/>
      <c r="ND135" s="26"/>
      <c r="NE135" s="26"/>
      <c r="NF135" s="26"/>
      <c r="NG135" s="26"/>
      <c r="NH135" s="26"/>
      <c r="NI135" s="26"/>
      <c r="NJ135" s="26"/>
      <c r="NK135" s="26"/>
      <c r="NL135" s="26"/>
      <c r="NM135" s="26"/>
      <c r="NN135" s="26"/>
      <c r="NO135" s="26"/>
      <c r="NP135" s="26"/>
      <c r="NQ135" s="26"/>
      <c r="NR135" s="26"/>
      <c r="NS135" s="26"/>
      <c r="NT135" s="26"/>
      <c r="NU135" s="26"/>
      <c r="NV135" s="26"/>
      <c r="NW135" s="26"/>
      <c r="NX135" s="26"/>
      <c r="NY135" s="26"/>
      <c r="NZ135" s="26"/>
      <c r="OA135" s="26"/>
      <c r="OB135" s="26"/>
      <c r="OC135" s="26"/>
      <c r="OD135" s="26"/>
      <c r="OE135" s="26"/>
      <c r="OF135" s="26"/>
      <c r="OG135" s="26"/>
      <c r="OH135" s="26"/>
      <c r="OI135" s="26"/>
      <c r="OJ135" s="26"/>
      <c r="OK135" s="26"/>
      <c r="OL135" s="26"/>
      <c r="OM135" s="26"/>
      <c r="ON135" s="26"/>
      <c r="OO135" s="26"/>
      <c r="OP135" s="26"/>
      <c r="OQ135" s="26"/>
      <c r="OR135" s="26"/>
      <c r="OS135" s="26"/>
      <c r="OT135" s="26"/>
      <c r="OU135" s="26"/>
      <c r="OV135" s="26"/>
      <c r="OW135" s="26"/>
      <c r="OX135" s="26"/>
      <c r="OY135" s="26"/>
      <c r="OZ135" s="26"/>
      <c r="PA135" s="26"/>
      <c r="PB135" s="26"/>
      <c r="PC135" s="26"/>
      <c r="PD135" s="26"/>
      <c r="PE135" s="26"/>
      <c r="PF135" s="26"/>
      <c r="PG135" s="26"/>
      <c r="PH135" s="26"/>
      <c r="PI135" s="26"/>
      <c r="PJ135" s="26"/>
      <c r="PK135" s="26"/>
      <c r="PL135" s="26"/>
      <c r="PM135" s="26"/>
      <c r="PN135" s="26"/>
      <c r="PO135" s="26"/>
      <c r="PP135" s="26"/>
      <c r="PQ135" s="26"/>
      <c r="PR135" s="26"/>
      <c r="PS135" s="26"/>
      <c r="PT135" s="26"/>
      <c r="PU135" s="26"/>
      <c r="PV135" s="26"/>
      <c r="PW135" s="26"/>
      <c r="PX135" s="26"/>
      <c r="PY135" s="26"/>
      <c r="PZ135" s="26"/>
      <c r="QA135" s="26"/>
      <c r="QB135" s="26"/>
      <c r="QC135" s="26"/>
      <c r="QD135" s="26"/>
      <c r="QE135" s="26"/>
      <c r="QF135" s="26"/>
      <c r="QG135" s="26"/>
      <c r="QH135" s="26"/>
      <c r="QI135" s="26"/>
      <c r="QJ135" s="26"/>
      <c r="QK135" s="26"/>
      <c r="QL135" s="26"/>
      <c r="QM135" s="26"/>
      <c r="QN135" s="26"/>
      <c r="QO135" s="26"/>
      <c r="QP135" s="26"/>
      <c r="QQ135" s="26"/>
      <c r="QR135" s="26"/>
      <c r="QS135" s="26"/>
      <c r="QT135" s="26"/>
      <c r="QU135" s="26"/>
      <c r="QV135" s="26"/>
      <c r="QW135" s="26"/>
      <c r="QX135" s="26"/>
      <c r="QY135" s="26"/>
      <c r="QZ135" s="26"/>
      <c r="RA135" s="26"/>
      <c r="RB135" s="26"/>
      <c r="RC135" s="26"/>
      <c r="RD135" s="26"/>
      <c r="RE135" s="26"/>
      <c r="RF135" s="26"/>
      <c r="RG135" s="26"/>
      <c r="RH135" s="26"/>
      <c r="RI135" s="26"/>
      <c r="RJ135" s="26"/>
      <c r="RK135" s="26"/>
      <c r="RL135" s="26"/>
      <c r="RM135" s="26"/>
      <c r="RN135" s="26"/>
      <c r="RO135" s="26"/>
      <c r="RP135" s="26"/>
      <c r="RQ135" s="26"/>
      <c r="RR135" s="26"/>
      <c r="RS135" s="26"/>
      <c r="RT135" s="26"/>
      <c r="RU135" s="26"/>
      <c r="RV135" s="26"/>
      <c r="RW135" s="26"/>
      <c r="RX135" s="26"/>
      <c r="RY135" s="26"/>
      <c r="RZ135" s="26"/>
      <c r="SA135" s="26"/>
      <c r="SB135" s="26"/>
      <c r="SC135" s="26"/>
      <c r="SD135" s="26"/>
      <c r="SE135" s="26"/>
      <c r="SF135" s="26"/>
      <c r="SG135" s="26"/>
      <c r="SH135" s="26"/>
      <c r="SI135" s="26"/>
      <c r="SJ135" s="26"/>
      <c r="SK135" s="26"/>
      <c r="SL135" s="26"/>
      <c r="SM135" s="26"/>
      <c r="SN135" s="26"/>
      <c r="SO135" s="26"/>
      <c r="SP135" s="26"/>
      <c r="SQ135" s="26"/>
      <c r="SR135" s="26"/>
      <c r="SS135" s="26"/>
      <c r="ST135" s="26"/>
      <c r="SU135" s="26"/>
      <c r="SV135" s="26"/>
      <c r="SW135" s="26"/>
      <c r="SX135" s="26"/>
      <c r="SY135" s="26"/>
      <c r="SZ135" s="26"/>
      <c r="TA135" s="26"/>
      <c r="TB135" s="26"/>
      <c r="TC135" s="26"/>
      <c r="TD135" s="26"/>
      <c r="TE135" s="26"/>
      <c r="TF135" s="26"/>
      <c r="TG135" s="26"/>
      <c r="TH135" s="26"/>
      <c r="TI135" s="26"/>
      <c r="TJ135" s="26"/>
      <c r="TK135" s="26"/>
      <c r="TL135" s="26"/>
      <c r="TM135" s="26"/>
      <c r="TN135" s="26"/>
      <c r="TO135" s="26"/>
      <c r="TP135" s="26"/>
      <c r="TQ135" s="26"/>
      <c r="TR135" s="26"/>
      <c r="TS135" s="26"/>
      <c r="TT135" s="26"/>
      <c r="TU135" s="26"/>
      <c r="TV135" s="26"/>
      <c r="TW135" s="26"/>
      <c r="TX135" s="26"/>
      <c r="TY135" s="26"/>
      <c r="TZ135" s="26"/>
      <c r="UA135" s="26"/>
      <c r="UB135" s="26"/>
      <c r="UC135" s="26"/>
      <c r="UD135" s="26"/>
      <c r="UE135" s="26"/>
      <c r="UF135" s="26"/>
      <c r="UG135" s="26"/>
      <c r="UH135" s="26"/>
      <c r="UI135" s="26"/>
      <c r="UJ135" s="26"/>
      <c r="UK135" s="26"/>
      <c r="UL135" s="26"/>
      <c r="UM135" s="26"/>
      <c r="UN135" s="26"/>
      <c r="UO135" s="26"/>
      <c r="UP135" s="26"/>
      <c r="UQ135" s="26"/>
      <c r="UR135" s="26"/>
      <c r="US135" s="26"/>
      <c r="UT135" s="26"/>
      <c r="UU135" s="26"/>
      <c r="UV135" s="26"/>
      <c r="UW135" s="26"/>
      <c r="UX135" s="26"/>
      <c r="UY135" s="26"/>
      <c r="UZ135" s="26"/>
      <c r="VA135" s="26"/>
      <c r="VB135" s="26"/>
      <c r="VC135" s="26"/>
      <c r="VD135" s="26"/>
      <c r="VE135" s="26"/>
      <c r="VF135" s="26"/>
      <c r="VG135" s="26"/>
      <c r="VH135" s="26"/>
      <c r="VI135" s="26"/>
      <c r="VJ135" s="26"/>
      <c r="VK135" s="26"/>
      <c r="VL135" s="26"/>
      <c r="VM135" s="26"/>
      <c r="VN135" s="26"/>
      <c r="VO135" s="26"/>
      <c r="VP135" s="26"/>
      <c r="VQ135" s="26"/>
      <c r="VR135" s="26"/>
      <c r="VS135" s="26"/>
      <c r="VT135" s="26"/>
      <c r="VU135" s="26"/>
      <c r="VV135" s="26"/>
      <c r="VW135" s="26"/>
      <c r="VX135" s="26"/>
      <c r="VY135" s="26"/>
      <c r="VZ135" s="26"/>
      <c r="WA135" s="26"/>
      <c r="WB135" s="26"/>
      <c r="WC135" s="26"/>
      <c r="WD135" s="26"/>
      <c r="WE135" s="26"/>
      <c r="WF135" s="26"/>
      <c r="WG135" s="26"/>
      <c r="WH135" s="26"/>
      <c r="WI135" s="26"/>
      <c r="WJ135" s="26"/>
      <c r="WK135" s="26"/>
      <c r="WL135" s="26"/>
      <c r="WM135" s="26"/>
      <c r="WN135" s="26"/>
      <c r="WO135" s="26"/>
      <c r="WP135" s="26"/>
      <c r="WQ135" s="26"/>
      <c r="WR135" s="26"/>
      <c r="WS135" s="26"/>
      <c r="WT135" s="26"/>
      <c r="WU135" s="26"/>
      <c r="WV135" s="26"/>
      <c r="WW135" s="26"/>
      <c r="WX135" s="26"/>
      <c r="WY135" s="26"/>
      <c r="WZ135" s="26"/>
      <c r="XA135" s="26"/>
      <c r="XB135" s="26"/>
      <c r="XC135" s="26"/>
      <c r="XD135" s="26"/>
      <c r="XE135" s="26"/>
      <c r="XF135" s="26"/>
      <c r="XG135" s="26"/>
      <c r="XH135" s="26"/>
      <c r="XI135" s="26"/>
      <c r="XJ135" s="26"/>
      <c r="XK135" s="26"/>
      <c r="XL135" s="26"/>
      <c r="XM135" s="26"/>
      <c r="XN135" s="26"/>
      <c r="XO135" s="26"/>
      <c r="XP135" s="26"/>
      <c r="XQ135" s="26"/>
      <c r="XR135" s="26"/>
      <c r="XS135" s="26"/>
      <c r="XT135" s="26"/>
      <c r="XU135" s="26"/>
      <c r="XV135" s="26"/>
      <c r="XW135" s="26"/>
      <c r="XX135" s="26"/>
      <c r="XY135" s="26"/>
      <c r="XZ135" s="26"/>
      <c r="YA135" s="26"/>
      <c r="YB135" s="26"/>
      <c r="YC135" s="26"/>
      <c r="YD135" s="26"/>
      <c r="YE135" s="26"/>
      <c r="YF135" s="26"/>
      <c r="YG135" s="26"/>
      <c r="YH135" s="26"/>
      <c r="YI135" s="26"/>
      <c r="YJ135" s="26"/>
      <c r="YK135" s="26"/>
      <c r="YL135" s="26"/>
      <c r="YM135" s="26"/>
      <c r="YN135" s="26"/>
      <c r="YO135" s="26"/>
      <c r="YP135" s="26"/>
      <c r="YQ135" s="26"/>
      <c r="YR135" s="26"/>
      <c r="YS135" s="26"/>
      <c r="YT135" s="26"/>
      <c r="YU135" s="26"/>
      <c r="YV135" s="26"/>
      <c r="YW135" s="26"/>
      <c r="YX135" s="26"/>
      <c r="YY135" s="26"/>
      <c r="YZ135" s="26"/>
      <c r="ZA135" s="26"/>
      <c r="ZB135" s="26"/>
      <c r="ZC135" s="26"/>
      <c r="ZD135" s="26"/>
      <c r="ZE135" s="26"/>
      <c r="ZF135" s="26"/>
      <c r="ZG135" s="26"/>
      <c r="ZH135" s="26"/>
      <c r="ZI135" s="26"/>
      <c r="ZJ135" s="26"/>
      <c r="ZK135" s="26"/>
      <c r="ZL135" s="26"/>
      <c r="ZM135" s="26"/>
      <c r="ZN135" s="26"/>
      <c r="ZO135" s="26"/>
      <c r="ZP135" s="26"/>
      <c r="ZQ135" s="26"/>
      <c r="ZR135" s="26"/>
      <c r="ZS135" s="26"/>
      <c r="ZT135" s="26"/>
      <c r="ZU135" s="26"/>
      <c r="ZV135" s="26"/>
      <c r="ZW135" s="26"/>
      <c r="ZX135" s="26"/>
      <c r="ZY135" s="26"/>
      <c r="ZZ135" s="26"/>
      <c r="AAA135" s="26"/>
      <c r="AAB135" s="26"/>
      <c r="AAC135" s="26"/>
      <c r="AAD135" s="26"/>
      <c r="AAE135" s="26"/>
      <c r="AAF135" s="26"/>
      <c r="AAG135" s="26"/>
      <c r="AAH135" s="26"/>
      <c r="AAI135" s="26"/>
      <c r="AAJ135" s="26"/>
      <c r="AAK135" s="26"/>
      <c r="AAL135" s="26"/>
      <c r="AAM135" s="26"/>
      <c r="AAN135" s="26"/>
      <c r="AAO135" s="26"/>
      <c r="AAP135" s="26"/>
      <c r="AAQ135" s="26"/>
      <c r="AAR135" s="26"/>
      <c r="AAS135" s="26"/>
      <c r="AAT135" s="26"/>
      <c r="AAU135" s="26"/>
      <c r="AAV135" s="26"/>
      <c r="AAW135" s="26"/>
      <c r="AAX135" s="26"/>
      <c r="AAY135" s="26"/>
      <c r="AAZ135" s="26"/>
      <c r="ABA135" s="26"/>
      <c r="ABB135" s="26"/>
      <c r="ABC135" s="26"/>
      <c r="ABD135" s="26"/>
      <c r="ABE135" s="26"/>
      <c r="ABF135" s="26"/>
      <c r="ABG135" s="26"/>
      <c r="ABH135" s="26"/>
      <c r="ABI135" s="26"/>
      <c r="ABJ135" s="26"/>
      <c r="ABK135" s="26"/>
      <c r="ABL135" s="26"/>
      <c r="ABM135" s="26"/>
      <c r="ABN135" s="26"/>
      <c r="ABO135" s="26"/>
      <c r="ABP135" s="26"/>
      <c r="ABQ135" s="26"/>
      <c r="ABR135" s="26"/>
      <c r="ABS135" s="26"/>
      <c r="ABT135" s="26"/>
      <c r="ABU135" s="26"/>
      <c r="ABV135" s="26"/>
      <c r="ABW135" s="26"/>
      <c r="ABX135" s="26"/>
      <c r="ABY135" s="26"/>
      <c r="ABZ135" s="26"/>
      <c r="ACA135" s="26"/>
      <c r="ACB135" s="26"/>
      <c r="ACC135" s="26"/>
      <c r="ACD135" s="26"/>
      <c r="ACE135" s="26"/>
      <c r="ACF135" s="26"/>
      <c r="ACG135" s="26"/>
      <c r="ACH135" s="26"/>
      <c r="ACI135" s="26"/>
      <c r="ACJ135" s="26"/>
      <c r="ACK135" s="26"/>
      <c r="ACL135" s="26"/>
      <c r="ACM135" s="26"/>
      <c r="ACN135" s="26"/>
      <c r="ACO135" s="26"/>
      <c r="ACP135" s="26"/>
      <c r="ACQ135" s="26"/>
      <c r="ACR135" s="26"/>
      <c r="ACS135" s="26"/>
      <c r="ACT135" s="26"/>
      <c r="ACU135" s="26"/>
      <c r="ACV135" s="26"/>
      <c r="ACW135" s="26"/>
      <c r="ACX135" s="26"/>
      <c r="ACY135" s="26"/>
      <c r="ACZ135" s="26"/>
      <c r="ADA135" s="26"/>
      <c r="ADB135" s="26"/>
      <c r="ADC135" s="26"/>
      <c r="ADD135" s="26"/>
      <c r="ADE135" s="26"/>
      <c r="ADF135" s="26"/>
      <c r="ADG135" s="26"/>
      <c r="ADH135" s="26"/>
      <c r="ADI135" s="26"/>
      <c r="ADJ135" s="26"/>
      <c r="ADK135" s="26"/>
      <c r="ADL135" s="26"/>
      <c r="ADM135" s="26"/>
      <c r="ADN135" s="26"/>
      <c r="ADO135" s="26"/>
      <c r="ADP135" s="26"/>
      <c r="ADQ135" s="26"/>
      <c r="ADR135" s="26"/>
      <c r="ADS135" s="26"/>
      <c r="ADT135" s="26"/>
      <c r="ADU135" s="26"/>
      <c r="ADV135" s="26"/>
      <c r="ADW135" s="26"/>
      <c r="ADX135" s="26"/>
      <c r="ADY135" s="26"/>
      <c r="ADZ135" s="26"/>
      <c r="AEA135" s="26"/>
      <c r="AEB135" s="26"/>
      <c r="AEC135" s="26"/>
      <c r="AED135" s="26"/>
      <c r="AEE135" s="26"/>
      <c r="AEF135" s="26"/>
      <c r="AEG135" s="26"/>
      <c r="AEH135" s="26"/>
      <c r="AEI135" s="26"/>
      <c r="AEJ135" s="26"/>
      <c r="AEK135" s="26"/>
      <c r="AEL135" s="26"/>
      <c r="AEM135" s="26"/>
      <c r="AEN135" s="26"/>
      <c r="AEO135" s="26"/>
      <c r="AEP135" s="26"/>
      <c r="AEQ135" s="26"/>
      <c r="AER135" s="26"/>
      <c r="AES135" s="26"/>
      <c r="AET135" s="26"/>
      <c r="AEU135" s="26"/>
      <c r="AEV135" s="26"/>
      <c r="AEW135" s="26"/>
      <c r="AEX135" s="26"/>
      <c r="AEY135" s="26"/>
      <c r="AEZ135" s="26"/>
      <c r="AFA135" s="26"/>
      <c r="AFB135" s="26"/>
      <c r="AFC135" s="26"/>
      <c r="AFD135" s="26"/>
      <c r="AFE135" s="26"/>
      <c r="AFF135" s="26"/>
      <c r="AFG135" s="26"/>
      <c r="AFH135" s="26"/>
      <c r="AFI135" s="26"/>
      <c r="AFJ135" s="26"/>
      <c r="AFK135" s="26"/>
      <c r="AFL135" s="26"/>
      <c r="AFM135" s="26"/>
      <c r="AFN135" s="26"/>
      <c r="AFO135" s="26"/>
      <c r="AFP135" s="26"/>
      <c r="AFQ135" s="26"/>
      <c r="AFR135" s="26"/>
      <c r="AFS135" s="26"/>
      <c r="AFT135" s="26"/>
      <c r="AFU135" s="26"/>
      <c r="AFV135" s="26"/>
      <c r="AFW135" s="26"/>
      <c r="AFX135" s="26"/>
      <c r="AFY135" s="26"/>
      <c r="AFZ135" s="26"/>
      <c r="AGA135" s="26"/>
      <c r="AGB135" s="26"/>
      <c r="AGC135" s="26"/>
      <c r="AGD135" s="26"/>
      <c r="AGE135" s="26"/>
      <c r="AGF135" s="26"/>
      <c r="AGG135" s="26"/>
      <c r="AGH135" s="26"/>
      <c r="AGI135" s="26"/>
      <c r="AGJ135" s="26"/>
      <c r="AGK135" s="26"/>
      <c r="AGL135" s="26"/>
      <c r="AGM135" s="26"/>
      <c r="AGN135" s="26"/>
      <c r="AGO135" s="26"/>
      <c r="AGP135" s="26"/>
      <c r="AGQ135" s="26"/>
      <c r="AGR135" s="26"/>
      <c r="AGS135" s="26"/>
      <c r="AGT135" s="26"/>
      <c r="AGU135" s="26"/>
      <c r="AGV135" s="26"/>
      <c r="AGW135" s="26"/>
      <c r="AGX135" s="26"/>
      <c r="AGY135" s="26"/>
      <c r="AGZ135" s="26"/>
      <c r="AHA135" s="26"/>
      <c r="AHB135" s="26"/>
      <c r="AHC135" s="26"/>
      <c r="AHD135" s="26"/>
      <c r="AHE135" s="26"/>
      <c r="AHF135" s="26"/>
      <c r="AHG135" s="26"/>
      <c r="AHH135" s="26"/>
      <c r="AHI135" s="26"/>
      <c r="AHJ135" s="26"/>
      <c r="AHK135" s="26"/>
      <c r="AHL135" s="26"/>
      <c r="AHM135" s="26"/>
      <c r="AHN135" s="26"/>
      <c r="AHO135" s="26"/>
      <c r="AHP135" s="26"/>
      <c r="AHQ135" s="26"/>
      <c r="AHR135" s="26"/>
      <c r="AHS135" s="26"/>
      <c r="AHT135" s="26"/>
      <c r="AHU135" s="26"/>
      <c r="AHV135" s="26"/>
      <c r="AHW135" s="26"/>
      <c r="AHX135" s="26"/>
      <c r="AHY135" s="26"/>
      <c r="AHZ135" s="26"/>
      <c r="AIA135" s="26"/>
      <c r="AIB135" s="26"/>
      <c r="AIC135" s="26"/>
      <c r="AID135" s="26"/>
      <c r="AIE135" s="26"/>
      <c r="AIF135" s="26"/>
      <c r="AIG135" s="26"/>
      <c r="AIH135" s="26"/>
      <c r="AII135" s="26"/>
      <c r="AIJ135" s="26"/>
      <c r="AIK135" s="26"/>
      <c r="AIL135" s="26"/>
      <c r="AIM135" s="26"/>
      <c r="AIN135" s="26"/>
      <c r="AIO135" s="26"/>
      <c r="AIP135" s="26"/>
      <c r="AIQ135" s="26"/>
      <c r="AIR135" s="26"/>
      <c r="AIS135" s="26"/>
      <c r="AIT135" s="26"/>
      <c r="AIU135" s="26"/>
      <c r="AIV135" s="26"/>
      <c r="AIW135" s="26"/>
      <c r="AIX135" s="26"/>
      <c r="AIY135" s="26"/>
      <c r="AIZ135" s="26"/>
      <c r="AJA135" s="26"/>
      <c r="AJB135" s="26"/>
      <c r="AJC135" s="26"/>
      <c r="AJD135" s="26"/>
      <c r="AJE135" s="26"/>
      <c r="AJF135" s="26"/>
      <c r="AJG135" s="26"/>
      <c r="AJH135" s="26"/>
      <c r="AJI135" s="26"/>
      <c r="AJJ135" s="26"/>
      <c r="AJK135" s="26"/>
      <c r="AJL135" s="26"/>
      <c r="AJM135" s="26"/>
      <c r="AJN135" s="26"/>
      <c r="AJO135" s="26"/>
      <c r="AJP135" s="26"/>
      <c r="AJQ135" s="26"/>
      <c r="AJR135" s="26"/>
      <c r="AJS135" s="26"/>
      <c r="AJT135" s="26"/>
      <c r="AJU135" s="26"/>
      <c r="AJV135" s="26"/>
      <c r="AJW135" s="26"/>
      <c r="AJX135" s="26"/>
      <c r="AJY135" s="26"/>
      <c r="AJZ135" s="26"/>
      <c r="AKA135" s="26"/>
      <c r="AKB135" s="26"/>
      <c r="AKC135" s="26"/>
      <c r="AKD135" s="26"/>
      <c r="AKE135" s="26"/>
      <c r="AKF135" s="26"/>
      <c r="AKG135" s="26"/>
      <c r="AKH135" s="26"/>
      <c r="AKI135" s="26"/>
      <c r="AKJ135" s="26"/>
      <c r="AKK135" s="26"/>
      <c r="AKL135" s="26"/>
      <c r="AKM135" s="26"/>
      <c r="AKN135" s="26"/>
      <c r="AKO135" s="26"/>
      <c r="AKP135" s="26"/>
      <c r="AKQ135" s="26"/>
      <c r="AKR135" s="26"/>
      <c r="AKS135" s="26"/>
      <c r="AKT135" s="26"/>
      <c r="AKU135" s="26"/>
      <c r="AKV135" s="26"/>
      <c r="AKW135" s="26"/>
      <c r="AKX135" s="26"/>
      <c r="AKY135" s="26"/>
      <c r="AKZ135" s="26"/>
      <c r="ALA135" s="26"/>
      <c r="ALB135" s="26"/>
      <c r="ALC135" s="26"/>
      <c r="ALD135" s="26"/>
      <c r="ALE135" s="26"/>
      <c r="ALF135" s="26"/>
      <c r="ALG135" s="26"/>
      <c r="ALH135" s="26"/>
      <c r="ALI135" s="26"/>
      <c r="ALJ135" s="26"/>
      <c r="ALK135" s="26"/>
      <c r="ALL135" s="26"/>
      <c r="ALM135" s="26"/>
      <c r="ALN135" s="26"/>
      <c r="ALO135" s="26"/>
      <c r="ALP135" s="26"/>
      <c r="ALQ135" s="26"/>
      <c r="ALR135" s="26"/>
      <c r="ALS135" s="26"/>
      <c r="ALT135" s="26"/>
      <c r="ALU135" s="26"/>
      <c r="ALV135" s="26"/>
      <c r="ALW135" s="26"/>
      <c r="ALX135" s="26"/>
      <c r="ALY135" s="26"/>
      <c r="ALZ135" s="26"/>
      <c r="AMA135" s="26"/>
      <c r="AMB135" s="26"/>
      <c r="AMC135" s="26"/>
      <c r="AMD135" s="26"/>
      <c r="AME135" s="26"/>
      <c r="AMF135" s="26"/>
      <c r="AMG135" s="26"/>
      <c r="AMH135" s="26"/>
      <c r="AMI135" s="26"/>
      <c r="AMJ135" s="26"/>
      <c r="AMK135" s="26"/>
      <c r="AML135" s="26"/>
      <c r="AMM135" s="26"/>
      <c r="AMN135" s="26"/>
      <c r="AMO135" s="26"/>
      <c r="AMP135" s="26"/>
      <c r="AMQ135" s="26"/>
      <c r="AMR135" s="26"/>
      <c r="AMS135" s="26"/>
      <c r="AMT135" s="26"/>
      <c r="AMU135" s="26"/>
      <c r="AMV135" s="26"/>
      <c r="AMW135" s="26"/>
      <c r="AMX135" s="26"/>
      <c r="AMY135" s="26"/>
      <c r="AMZ135" s="26"/>
      <c r="ANA135" s="26"/>
      <c r="ANB135" s="26"/>
      <c r="ANC135" s="26"/>
      <c r="AND135" s="26"/>
      <c r="ANE135" s="26"/>
      <c r="ANF135" s="26"/>
      <c r="ANG135" s="26"/>
      <c r="ANH135" s="26"/>
      <c r="ANI135" s="26"/>
      <c r="ANJ135" s="26"/>
      <c r="ANK135" s="26"/>
      <c r="ANL135" s="26"/>
      <c r="ANM135" s="26"/>
      <c r="ANN135" s="26"/>
      <c r="ANO135" s="26"/>
      <c r="ANP135" s="26"/>
      <c r="ANQ135" s="26"/>
      <c r="ANR135" s="26"/>
      <c r="ANS135" s="26"/>
      <c r="ANT135" s="26"/>
      <c r="ANU135" s="26"/>
      <c r="ANV135" s="26"/>
      <c r="ANW135" s="26"/>
      <c r="ANX135" s="26"/>
      <c r="ANY135" s="26"/>
      <c r="ANZ135" s="26"/>
      <c r="AOA135" s="26"/>
      <c r="AOB135" s="26"/>
      <c r="AOC135" s="26"/>
      <c r="AOD135" s="26"/>
      <c r="AOE135" s="26"/>
      <c r="AOF135" s="26"/>
      <c r="AOG135" s="26"/>
      <c r="AOH135" s="26"/>
      <c r="AOI135" s="26"/>
      <c r="AOJ135" s="26"/>
      <c r="AOK135" s="26"/>
      <c r="AOL135" s="26"/>
      <c r="AOM135" s="26"/>
      <c r="AON135" s="26"/>
      <c r="AOO135" s="26"/>
      <c r="AOP135" s="26"/>
      <c r="AOQ135" s="26"/>
      <c r="AOR135" s="26"/>
      <c r="AOS135" s="26"/>
      <c r="AOT135" s="26"/>
      <c r="AOU135" s="26"/>
      <c r="AOV135" s="26"/>
      <c r="AOW135" s="26"/>
      <c r="AOX135" s="26"/>
      <c r="AOY135" s="26"/>
      <c r="AOZ135" s="26"/>
      <c r="APA135" s="26"/>
      <c r="APB135" s="26"/>
      <c r="APC135" s="26"/>
      <c r="APD135" s="26"/>
      <c r="APE135" s="26"/>
      <c r="APF135" s="26"/>
      <c r="APG135" s="26"/>
      <c r="APH135" s="26"/>
      <c r="API135" s="26"/>
      <c r="APJ135" s="26"/>
      <c r="APK135" s="26"/>
      <c r="APL135" s="26"/>
      <c r="APM135" s="26"/>
      <c r="APN135" s="26"/>
      <c r="APO135" s="26"/>
      <c r="APP135" s="26"/>
      <c r="APQ135" s="26"/>
      <c r="APR135" s="26"/>
      <c r="APS135" s="26"/>
      <c r="APT135" s="26"/>
      <c r="APU135" s="26"/>
      <c r="APV135" s="26"/>
      <c r="APW135" s="26"/>
      <c r="APX135" s="26"/>
      <c r="APY135" s="26"/>
      <c r="APZ135" s="26"/>
      <c r="AQA135" s="26"/>
      <c r="AQB135" s="26"/>
      <c r="AQC135" s="26"/>
      <c r="AQD135" s="26"/>
      <c r="AQE135" s="26"/>
      <c r="AQF135" s="26"/>
      <c r="AQG135" s="26"/>
      <c r="AQH135" s="26"/>
      <c r="AQI135" s="26"/>
      <c r="AQJ135" s="26"/>
      <c r="AQK135" s="26"/>
      <c r="AQL135" s="26"/>
      <c r="AQM135" s="26"/>
      <c r="AQN135" s="26"/>
      <c r="AQO135" s="26"/>
      <c r="AQP135" s="26"/>
      <c r="AQQ135" s="26"/>
      <c r="AQR135" s="26"/>
      <c r="AQS135" s="26"/>
      <c r="AQT135" s="26"/>
      <c r="AQU135" s="26"/>
      <c r="AQV135" s="26"/>
      <c r="AQW135" s="26"/>
      <c r="AQX135" s="26"/>
      <c r="AQY135" s="26"/>
      <c r="AQZ135" s="26"/>
      <c r="ARA135" s="26"/>
      <c r="ARB135" s="26"/>
      <c r="ARC135" s="26"/>
      <c r="ARD135" s="26"/>
      <c r="ARE135" s="26"/>
      <c r="ARF135" s="26"/>
      <c r="ARG135" s="26"/>
      <c r="ARH135" s="26"/>
      <c r="ARI135" s="26"/>
      <c r="ARJ135" s="26"/>
      <c r="ARK135" s="26"/>
      <c r="ARL135" s="26"/>
      <c r="ARM135" s="26"/>
      <c r="ARN135" s="26"/>
      <c r="ARO135" s="26"/>
      <c r="ARP135" s="26"/>
      <c r="ARQ135" s="26"/>
      <c r="ARR135" s="26"/>
      <c r="ARS135" s="26"/>
      <c r="ART135" s="26"/>
      <c r="ARU135" s="26"/>
      <c r="ARV135" s="26"/>
      <c r="ARW135" s="26"/>
      <c r="ARX135" s="26"/>
      <c r="ARY135" s="26"/>
      <c r="ARZ135" s="26"/>
      <c r="ASA135" s="26"/>
      <c r="ASB135" s="26"/>
      <c r="ASC135" s="26"/>
      <c r="ASD135" s="26"/>
      <c r="ASE135" s="26"/>
      <c r="ASF135" s="26"/>
      <c r="ASG135" s="26"/>
      <c r="ASH135" s="26"/>
      <c r="ASI135" s="26"/>
      <c r="ASJ135" s="26"/>
      <c r="ASK135" s="26"/>
      <c r="ASL135" s="26"/>
      <c r="ASM135" s="26"/>
      <c r="ASN135" s="26"/>
      <c r="ASO135" s="26"/>
      <c r="ASP135" s="26"/>
      <c r="ASQ135" s="26"/>
      <c r="ASR135" s="26"/>
      <c r="ASS135" s="26"/>
      <c r="AST135" s="26"/>
      <c r="ASU135" s="26"/>
      <c r="ASV135" s="26"/>
      <c r="ASW135" s="26"/>
      <c r="ASX135" s="26"/>
      <c r="ASY135" s="26"/>
      <c r="ASZ135" s="26"/>
      <c r="ATA135" s="26"/>
      <c r="ATB135" s="26"/>
      <c r="ATC135" s="26"/>
      <c r="ATD135" s="26"/>
      <c r="ATE135" s="26"/>
      <c r="ATF135" s="26"/>
      <c r="ATG135" s="26"/>
      <c r="ATH135" s="26"/>
      <c r="ATI135" s="26"/>
      <c r="ATJ135" s="26"/>
      <c r="ATK135" s="26"/>
      <c r="ATL135" s="26"/>
      <c r="ATM135" s="26"/>
      <c r="ATN135" s="26"/>
      <c r="ATO135" s="26"/>
      <c r="ATP135" s="26"/>
      <c r="ATQ135" s="26"/>
      <c r="ATR135" s="26"/>
      <c r="ATS135" s="26"/>
      <c r="ATT135" s="26"/>
      <c r="ATU135" s="26"/>
      <c r="ATV135" s="26"/>
      <c r="ATW135" s="26"/>
      <c r="ATX135" s="26"/>
      <c r="ATY135" s="26"/>
      <c r="ATZ135" s="26"/>
      <c r="AUA135" s="26"/>
      <c r="AUB135" s="26"/>
      <c r="AUC135" s="26"/>
      <c r="AUD135" s="26"/>
      <c r="AUE135" s="26"/>
      <c r="AUF135" s="26"/>
      <c r="AUG135" s="26"/>
      <c r="AUH135" s="26"/>
      <c r="AUI135" s="26"/>
      <c r="AUJ135" s="26"/>
      <c r="AUK135" s="26"/>
      <c r="AUL135" s="26"/>
      <c r="AUM135" s="26"/>
      <c r="AUN135" s="26"/>
      <c r="AUO135" s="26"/>
      <c r="AUP135" s="26"/>
      <c r="AUQ135" s="26"/>
      <c r="AUR135" s="26"/>
      <c r="AUS135" s="26"/>
      <c r="AUT135" s="26"/>
      <c r="AUU135" s="26"/>
      <c r="AUV135" s="26"/>
      <c r="AUW135" s="26"/>
      <c r="AUX135" s="26"/>
      <c r="AUY135" s="26"/>
      <c r="AUZ135" s="26"/>
      <c r="AVA135" s="26"/>
      <c r="AVB135" s="26"/>
      <c r="AVC135" s="26"/>
      <c r="AVD135" s="26"/>
      <c r="AVE135" s="26"/>
      <c r="AVF135" s="26"/>
      <c r="AVG135" s="26"/>
      <c r="AVH135" s="26"/>
      <c r="AVI135" s="26"/>
      <c r="AVJ135" s="26"/>
      <c r="AVK135" s="26"/>
      <c r="AVL135" s="26"/>
      <c r="AVM135" s="26"/>
      <c r="AVN135" s="26"/>
      <c r="AVO135" s="26"/>
      <c r="AVP135" s="26"/>
      <c r="AVQ135" s="26"/>
      <c r="AVR135" s="26"/>
      <c r="AVS135" s="26"/>
      <c r="AVT135" s="26"/>
      <c r="AVU135" s="26"/>
      <c r="AVV135" s="26"/>
      <c r="AVW135" s="26"/>
      <c r="AVX135" s="26"/>
      <c r="AVY135" s="26"/>
      <c r="AVZ135" s="26"/>
      <c r="AWA135" s="26"/>
      <c r="AWB135" s="26"/>
      <c r="AWC135" s="26"/>
      <c r="AWD135" s="26"/>
      <c r="AWE135" s="26"/>
      <c r="AWF135" s="26"/>
      <c r="AWG135" s="26"/>
      <c r="AWH135" s="26"/>
      <c r="AWI135" s="26"/>
      <c r="AWJ135" s="26"/>
      <c r="AWK135" s="26"/>
      <c r="AWL135" s="26"/>
      <c r="AWM135" s="26"/>
      <c r="AWN135" s="26"/>
      <c r="AWO135" s="26"/>
      <c r="AWP135" s="26"/>
      <c r="AWQ135" s="26"/>
      <c r="AWR135" s="26"/>
      <c r="AWS135" s="26"/>
      <c r="AWT135" s="26"/>
      <c r="AWU135" s="26"/>
      <c r="AWV135" s="26"/>
      <c r="AWW135" s="26"/>
      <c r="AWX135" s="26"/>
      <c r="AWY135" s="26"/>
      <c r="AWZ135" s="26"/>
      <c r="AXA135" s="26"/>
      <c r="AXB135" s="26"/>
      <c r="AXC135" s="26"/>
      <c r="AXD135" s="26"/>
      <c r="AXE135" s="26"/>
      <c r="AXF135" s="26"/>
      <c r="AXG135" s="26"/>
      <c r="AXH135" s="26"/>
      <c r="AXI135" s="26"/>
      <c r="AXJ135" s="26"/>
      <c r="AXK135" s="26"/>
      <c r="AXL135" s="26"/>
      <c r="AXM135" s="26"/>
      <c r="AXN135" s="26"/>
      <c r="AXO135" s="26"/>
      <c r="AXP135" s="26"/>
      <c r="AXQ135" s="26"/>
      <c r="AXR135" s="26"/>
      <c r="AXS135" s="26"/>
      <c r="AXT135" s="26"/>
      <c r="AXU135" s="26"/>
      <c r="AXV135" s="26"/>
      <c r="AXW135" s="26"/>
      <c r="AXX135" s="26"/>
      <c r="AXY135" s="26"/>
      <c r="AXZ135" s="26"/>
      <c r="AYA135" s="26"/>
      <c r="AYB135" s="26"/>
      <c r="AYC135" s="26"/>
      <c r="AYD135" s="26"/>
      <c r="AYE135" s="26"/>
      <c r="AYF135" s="26"/>
      <c r="AYG135" s="26"/>
      <c r="AYH135" s="26"/>
      <c r="AYI135" s="26"/>
      <c r="AYJ135" s="26"/>
      <c r="AYK135" s="26"/>
      <c r="AYL135" s="26"/>
      <c r="AYM135" s="26"/>
      <c r="AYN135" s="26"/>
      <c r="AYO135" s="26"/>
      <c r="AYP135" s="26"/>
      <c r="AYQ135" s="26"/>
      <c r="AYR135" s="26"/>
      <c r="AYS135" s="26"/>
      <c r="AYT135" s="26"/>
      <c r="AYU135" s="26"/>
      <c r="AYV135" s="26"/>
      <c r="AYW135" s="26"/>
      <c r="AYX135" s="26"/>
      <c r="AYY135" s="26"/>
      <c r="AYZ135" s="26"/>
      <c r="AZA135" s="26"/>
      <c r="AZB135" s="26"/>
      <c r="AZC135" s="26"/>
      <c r="AZD135" s="26"/>
      <c r="AZE135" s="26"/>
      <c r="AZF135" s="26"/>
      <c r="AZG135" s="26"/>
      <c r="AZH135" s="26"/>
      <c r="AZI135" s="26"/>
      <c r="AZJ135" s="26"/>
      <c r="AZK135" s="26"/>
      <c r="AZL135" s="26"/>
      <c r="AZM135" s="26"/>
      <c r="AZN135" s="26"/>
      <c r="AZO135" s="26"/>
      <c r="AZP135" s="26"/>
      <c r="AZQ135" s="26"/>
      <c r="AZR135" s="26"/>
      <c r="AZS135" s="26"/>
      <c r="AZT135" s="26"/>
      <c r="AZU135" s="26"/>
      <c r="AZV135" s="26"/>
      <c r="AZW135" s="26"/>
      <c r="AZX135" s="26"/>
      <c r="AZY135" s="26"/>
      <c r="AZZ135" s="26"/>
      <c r="BAA135" s="26"/>
      <c r="BAB135" s="26"/>
      <c r="BAC135" s="26"/>
      <c r="BAD135" s="26"/>
      <c r="BAE135" s="26"/>
      <c r="BAF135" s="26"/>
      <c r="BAG135" s="26"/>
      <c r="BAH135" s="26"/>
      <c r="BAI135" s="26"/>
      <c r="BAJ135" s="26"/>
      <c r="BAK135" s="26"/>
      <c r="BAL135" s="26"/>
      <c r="BAM135" s="26"/>
      <c r="BAN135" s="26"/>
      <c r="BAO135" s="26"/>
      <c r="BAP135" s="26"/>
      <c r="BAQ135" s="26"/>
      <c r="BAR135" s="26"/>
      <c r="BAS135" s="26"/>
      <c r="BAT135" s="26"/>
      <c r="BAU135" s="26"/>
      <c r="BAV135" s="26"/>
      <c r="BAW135" s="26"/>
      <c r="BAX135" s="26"/>
      <c r="BAY135" s="26"/>
      <c r="BAZ135" s="26"/>
      <c r="BBA135" s="26"/>
      <c r="BBB135" s="26"/>
      <c r="BBC135" s="26"/>
      <c r="BBD135" s="26"/>
      <c r="BBE135" s="26"/>
      <c r="BBF135" s="26"/>
      <c r="BBG135" s="26"/>
      <c r="BBH135" s="26"/>
      <c r="BBI135" s="26"/>
      <c r="BBJ135" s="26"/>
      <c r="BBK135" s="26"/>
      <c r="BBL135" s="26"/>
      <c r="BBM135" s="26"/>
      <c r="BBN135" s="26"/>
      <c r="BBO135" s="26"/>
      <c r="BBP135" s="26"/>
      <c r="BBQ135" s="26"/>
      <c r="BBR135" s="26"/>
      <c r="BBS135" s="26"/>
      <c r="BBT135" s="26"/>
      <c r="BBU135" s="26"/>
      <c r="BBV135" s="26"/>
      <c r="BBW135" s="26"/>
      <c r="BBX135" s="26"/>
      <c r="BBY135" s="26"/>
      <c r="BBZ135" s="26"/>
      <c r="BCA135" s="26"/>
      <c r="BCB135" s="26"/>
      <c r="BCC135" s="26"/>
      <c r="BCD135" s="26"/>
      <c r="BCE135" s="26"/>
      <c r="BCF135" s="26"/>
      <c r="BCG135" s="26"/>
      <c r="BCH135" s="26"/>
      <c r="BCI135" s="26"/>
      <c r="BCJ135" s="26"/>
      <c r="BCK135" s="26"/>
      <c r="BCL135" s="26"/>
      <c r="BCM135" s="26"/>
      <c r="BCN135" s="26"/>
      <c r="BCO135" s="26"/>
      <c r="BCP135" s="26"/>
      <c r="BCQ135" s="26"/>
      <c r="BCR135" s="26"/>
      <c r="BCS135" s="26"/>
      <c r="BCT135" s="26"/>
      <c r="BCU135" s="26"/>
      <c r="BCV135" s="26"/>
      <c r="BCW135" s="26"/>
      <c r="BCX135" s="26"/>
      <c r="BCY135" s="26"/>
      <c r="BCZ135" s="26"/>
      <c r="BDA135" s="26"/>
      <c r="BDB135" s="26"/>
      <c r="BDC135" s="26"/>
      <c r="BDD135" s="26"/>
      <c r="BDE135" s="26"/>
      <c r="BDF135" s="26"/>
      <c r="BDG135" s="26"/>
      <c r="BDH135" s="26"/>
      <c r="BDI135" s="26"/>
      <c r="BDJ135" s="26"/>
      <c r="BDK135" s="26"/>
      <c r="BDL135" s="26"/>
      <c r="BDM135" s="26"/>
      <c r="BDN135" s="26"/>
      <c r="BDO135" s="26"/>
      <c r="BDP135" s="26"/>
      <c r="BDQ135" s="26"/>
      <c r="BDR135" s="26"/>
      <c r="BDS135" s="26"/>
      <c r="BDT135" s="26"/>
      <c r="BDU135" s="26"/>
      <c r="BDV135" s="26"/>
      <c r="BDW135" s="26"/>
      <c r="BDX135" s="26"/>
      <c r="BDY135" s="26"/>
      <c r="BDZ135" s="26"/>
      <c r="BEA135" s="26"/>
      <c r="BEB135" s="26"/>
      <c r="BEC135" s="26"/>
      <c r="BED135" s="26"/>
      <c r="BEE135" s="26"/>
      <c r="BEF135" s="26"/>
      <c r="BEG135" s="26"/>
      <c r="BEH135" s="26"/>
      <c r="BEI135" s="26"/>
      <c r="BEJ135" s="26"/>
      <c r="BEK135" s="26"/>
      <c r="BEL135" s="26"/>
      <c r="BEM135" s="26"/>
      <c r="BEN135" s="26"/>
      <c r="BEO135" s="26"/>
      <c r="BEP135" s="26"/>
      <c r="BEQ135" s="26"/>
      <c r="BER135" s="26"/>
      <c r="BES135" s="26"/>
      <c r="BET135" s="26"/>
      <c r="BEU135" s="26"/>
      <c r="BEV135" s="26"/>
      <c r="BEW135" s="26"/>
      <c r="BEX135" s="26"/>
      <c r="BEY135" s="26"/>
      <c r="BEZ135" s="26"/>
      <c r="BFA135" s="26"/>
      <c r="BFB135" s="26"/>
      <c r="BFC135" s="26"/>
      <c r="BFD135" s="26"/>
      <c r="BFE135" s="26"/>
      <c r="BFF135" s="26"/>
      <c r="BFG135" s="26"/>
      <c r="BFH135" s="26"/>
      <c r="BFI135" s="26"/>
      <c r="BFJ135" s="26"/>
      <c r="BFK135" s="26"/>
      <c r="BFL135" s="26"/>
      <c r="BFM135" s="26"/>
      <c r="BFN135" s="26"/>
      <c r="BFO135" s="26"/>
      <c r="BFP135" s="26"/>
      <c r="BFQ135" s="26"/>
      <c r="BFR135" s="26"/>
      <c r="BFS135" s="26"/>
      <c r="BFT135" s="26"/>
      <c r="BFU135" s="26"/>
      <c r="BFV135" s="26"/>
      <c r="BFW135" s="26"/>
      <c r="BFX135" s="26"/>
      <c r="BFY135" s="26"/>
      <c r="BFZ135" s="26"/>
      <c r="BGA135" s="26"/>
      <c r="BGB135" s="26"/>
      <c r="BGC135" s="26"/>
      <c r="BGD135" s="26"/>
      <c r="BGE135" s="26"/>
      <c r="BGF135" s="26"/>
      <c r="BGG135" s="26"/>
      <c r="BGH135" s="26"/>
      <c r="BGI135" s="26"/>
      <c r="BGJ135" s="26"/>
      <c r="BGK135" s="26"/>
      <c r="BGL135" s="26"/>
      <c r="BGM135" s="26"/>
      <c r="BGN135" s="26"/>
      <c r="BGO135" s="26"/>
      <c r="BGP135" s="26"/>
      <c r="BGQ135" s="26"/>
      <c r="BGR135" s="26"/>
      <c r="BGS135" s="26"/>
      <c r="BGT135" s="26"/>
      <c r="BGU135" s="26"/>
      <c r="BGV135" s="26"/>
      <c r="BGW135" s="26"/>
      <c r="BGX135" s="26"/>
      <c r="BGY135" s="26"/>
      <c r="BGZ135" s="26"/>
      <c r="BHA135" s="26"/>
      <c r="BHB135" s="26"/>
      <c r="BHC135" s="26"/>
      <c r="BHD135" s="26"/>
      <c r="BHE135" s="26"/>
      <c r="BHF135" s="26"/>
      <c r="BHG135" s="26"/>
      <c r="BHH135" s="26"/>
      <c r="BHI135" s="26"/>
      <c r="BHJ135" s="26"/>
      <c r="BHK135" s="26"/>
      <c r="BHL135" s="26"/>
      <c r="BHM135" s="26"/>
      <c r="BHN135" s="26"/>
      <c r="BHO135" s="26"/>
      <c r="BHP135" s="26"/>
      <c r="BHQ135" s="26"/>
      <c r="BHR135" s="26"/>
      <c r="BHS135" s="26"/>
      <c r="BHT135" s="26"/>
      <c r="BHU135" s="26"/>
      <c r="BHV135" s="26"/>
      <c r="BHW135" s="26"/>
      <c r="BHX135" s="26"/>
      <c r="BHY135" s="26"/>
      <c r="BHZ135" s="26"/>
      <c r="BIA135" s="26"/>
      <c r="BIB135" s="26"/>
      <c r="BIC135" s="26"/>
      <c r="BID135" s="26"/>
      <c r="BIE135" s="26"/>
      <c r="BIF135" s="26"/>
      <c r="BIG135" s="26"/>
      <c r="BIH135" s="26"/>
      <c r="BII135" s="26"/>
      <c r="BIJ135" s="26"/>
      <c r="BIK135" s="26"/>
      <c r="BIL135" s="26"/>
      <c r="BIM135" s="26"/>
      <c r="BIN135" s="26"/>
      <c r="BIO135" s="26"/>
      <c r="BIP135" s="26"/>
      <c r="BIQ135" s="26"/>
      <c r="BIR135" s="26"/>
      <c r="BIS135" s="26"/>
      <c r="BIT135" s="26"/>
      <c r="BIU135" s="26"/>
      <c r="BIV135" s="26"/>
      <c r="BIW135" s="26"/>
      <c r="BIX135" s="26"/>
      <c r="BIY135" s="26"/>
      <c r="BIZ135" s="26"/>
      <c r="BJA135" s="26"/>
      <c r="BJB135" s="26"/>
      <c r="BJC135" s="26"/>
      <c r="BJD135" s="26"/>
      <c r="BJE135" s="26"/>
      <c r="BJF135" s="26"/>
      <c r="BJG135" s="26"/>
      <c r="BJH135" s="26"/>
      <c r="BJI135" s="26"/>
      <c r="BJJ135" s="26"/>
      <c r="BJK135" s="26"/>
      <c r="BJL135" s="26"/>
      <c r="BJM135" s="26"/>
      <c r="BJN135" s="26"/>
      <c r="BJO135" s="26"/>
      <c r="BJP135" s="26"/>
      <c r="BJQ135" s="26"/>
      <c r="BJR135" s="26"/>
      <c r="BJS135" s="26"/>
      <c r="BJT135" s="26"/>
      <c r="BJU135" s="26"/>
      <c r="BJV135" s="26"/>
      <c r="BJW135" s="26"/>
      <c r="BJX135" s="26"/>
      <c r="BJY135" s="26"/>
      <c r="BJZ135" s="26"/>
      <c r="BKA135" s="26"/>
      <c r="BKB135" s="26"/>
      <c r="BKC135" s="26"/>
      <c r="BKD135" s="26"/>
      <c r="BKE135" s="26"/>
      <c r="BKF135" s="26"/>
      <c r="BKG135" s="26"/>
      <c r="BKH135" s="26"/>
      <c r="BKI135" s="26"/>
      <c r="BKJ135" s="26"/>
      <c r="BKK135" s="26"/>
      <c r="BKL135" s="26"/>
      <c r="BKM135" s="26"/>
      <c r="BKN135" s="26"/>
      <c r="BKO135" s="26"/>
      <c r="BKP135" s="26"/>
      <c r="BKQ135" s="26"/>
      <c r="BKR135" s="26"/>
      <c r="BKS135" s="26"/>
      <c r="BKT135" s="26"/>
      <c r="BKU135" s="26"/>
      <c r="BKV135" s="26"/>
      <c r="BKW135" s="26"/>
      <c r="BKX135" s="26"/>
      <c r="BKY135" s="26"/>
      <c r="BKZ135" s="26"/>
      <c r="BLA135" s="26"/>
      <c r="BLB135" s="26"/>
      <c r="BLC135" s="26"/>
      <c r="BLD135" s="26"/>
      <c r="BLE135" s="26"/>
      <c r="BLF135" s="26"/>
      <c r="BLG135" s="26"/>
      <c r="BLH135" s="26"/>
      <c r="BLI135" s="26"/>
      <c r="BLJ135" s="26"/>
      <c r="BLK135" s="26"/>
      <c r="BLL135" s="26"/>
      <c r="BLM135" s="26"/>
      <c r="BLN135" s="26"/>
      <c r="BLO135" s="26"/>
      <c r="BLP135" s="26"/>
      <c r="BLQ135" s="26"/>
      <c r="BLR135" s="26"/>
      <c r="BLS135" s="26"/>
      <c r="BLT135" s="26"/>
      <c r="BLU135" s="26"/>
      <c r="BLV135" s="26"/>
      <c r="BLW135" s="26"/>
      <c r="BLX135" s="26"/>
      <c r="BLY135" s="26"/>
      <c r="BLZ135" s="26"/>
      <c r="BMA135" s="26"/>
      <c r="BMB135" s="26"/>
      <c r="BMC135" s="26"/>
      <c r="BMD135" s="26"/>
      <c r="BME135" s="26"/>
      <c r="BMF135" s="26"/>
      <c r="BMG135" s="26"/>
      <c r="BMH135" s="26"/>
      <c r="BMI135" s="26"/>
      <c r="BMJ135" s="26"/>
      <c r="BMK135" s="26"/>
      <c r="BML135" s="26"/>
      <c r="BMM135" s="26"/>
      <c r="BMN135" s="26"/>
      <c r="BMO135" s="26"/>
      <c r="BMP135" s="26"/>
      <c r="BMQ135" s="26"/>
      <c r="BMR135" s="26"/>
      <c r="BMS135" s="26"/>
      <c r="BMT135" s="26"/>
      <c r="BMU135" s="26"/>
      <c r="BMV135" s="26"/>
      <c r="BMW135" s="26"/>
      <c r="BMX135" s="26"/>
      <c r="BMY135" s="26"/>
      <c r="BMZ135" s="26"/>
      <c r="BNA135" s="26"/>
      <c r="BNB135" s="26"/>
      <c r="BNC135" s="26"/>
      <c r="BND135" s="26"/>
      <c r="BNE135" s="26"/>
      <c r="BNF135" s="26"/>
      <c r="BNG135" s="26"/>
      <c r="BNH135" s="26"/>
      <c r="BNI135" s="26"/>
      <c r="BNJ135" s="26"/>
      <c r="BNK135" s="26"/>
      <c r="BNL135" s="26"/>
      <c r="BNM135" s="26"/>
      <c r="BNN135" s="26"/>
      <c r="BNO135" s="26"/>
      <c r="BNP135" s="26"/>
      <c r="BNQ135" s="26"/>
      <c r="BNR135" s="26"/>
      <c r="BNS135" s="26"/>
      <c r="BNT135" s="26"/>
      <c r="BNU135" s="26"/>
      <c r="BNV135" s="26"/>
      <c r="BNW135" s="26"/>
      <c r="BNX135" s="26"/>
      <c r="BNY135" s="26"/>
      <c r="BNZ135" s="26"/>
      <c r="BOA135" s="26"/>
      <c r="BOB135" s="26"/>
      <c r="BOC135" s="26"/>
      <c r="BOD135" s="26"/>
      <c r="BOE135" s="26"/>
      <c r="BOF135" s="26"/>
      <c r="BOG135" s="26"/>
      <c r="BOH135" s="26"/>
      <c r="BOI135" s="26"/>
      <c r="BOJ135" s="26"/>
      <c r="BOK135" s="26"/>
      <c r="BOL135" s="26"/>
      <c r="BOM135" s="26"/>
      <c r="BON135" s="26"/>
      <c r="BOO135" s="26"/>
      <c r="BOP135" s="26"/>
      <c r="BOQ135" s="26"/>
      <c r="BOR135" s="26"/>
      <c r="BOS135" s="26"/>
      <c r="BOT135" s="26"/>
      <c r="BOU135" s="26"/>
      <c r="BOV135" s="26"/>
      <c r="BOW135" s="26"/>
      <c r="BOX135" s="26"/>
      <c r="BOY135" s="26"/>
      <c r="BOZ135" s="26"/>
      <c r="BPA135" s="26"/>
      <c r="BPB135" s="26"/>
      <c r="BPC135" s="26"/>
      <c r="BPD135" s="26"/>
      <c r="BPE135" s="26"/>
      <c r="BPF135" s="26"/>
      <c r="BPG135" s="26"/>
      <c r="BPH135" s="26"/>
      <c r="BPI135" s="26"/>
      <c r="BPJ135" s="26"/>
      <c r="BPK135" s="26"/>
      <c r="BPL135" s="26"/>
      <c r="BPM135" s="26"/>
      <c r="BPN135" s="26"/>
      <c r="BPO135" s="26"/>
      <c r="BPP135" s="26"/>
      <c r="BPQ135" s="26"/>
      <c r="BPR135" s="26"/>
      <c r="BPS135" s="26"/>
      <c r="BPT135" s="26"/>
      <c r="BPU135" s="26"/>
      <c r="BPV135" s="26"/>
      <c r="BPW135" s="26"/>
      <c r="BPX135" s="26"/>
      <c r="BPY135" s="26"/>
      <c r="BPZ135" s="26"/>
      <c r="BQA135" s="26"/>
      <c r="BQB135" s="26"/>
      <c r="BQC135" s="26"/>
      <c r="BQD135" s="26"/>
      <c r="BQE135" s="26"/>
      <c r="BQF135" s="26"/>
      <c r="BQG135" s="26"/>
      <c r="BQH135" s="26"/>
      <c r="BQI135" s="26"/>
      <c r="BQJ135" s="26"/>
      <c r="BQK135" s="26"/>
      <c r="BQL135" s="26"/>
      <c r="BQM135" s="26"/>
      <c r="BQN135" s="26"/>
      <c r="BQO135" s="26"/>
      <c r="BQP135" s="26"/>
      <c r="BQQ135" s="26"/>
      <c r="BQR135" s="26"/>
      <c r="BQS135" s="26"/>
      <c r="BQT135" s="26"/>
      <c r="BQU135" s="26"/>
      <c r="BQV135" s="26"/>
      <c r="BQW135" s="26"/>
      <c r="BQX135" s="26"/>
      <c r="BQY135" s="26"/>
      <c r="BQZ135" s="26"/>
      <c r="BRA135" s="26"/>
      <c r="BRB135" s="26"/>
      <c r="BRC135" s="26"/>
      <c r="BRD135" s="26"/>
      <c r="BRE135" s="26"/>
      <c r="BRF135" s="26"/>
      <c r="BRG135" s="26"/>
      <c r="BRH135" s="26"/>
      <c r="BRI135" s="26"/>
      <c r="BRJ135" s="26"/>
      <c r="BRK135" s="26"/>
      <c r="BRL135" s="26"/>
      <c r="BRM135" s="26"/>
      <c r="BRN135" s="26"/>
      <c r="BRO135" s="26"/>
      <c r="BRP135" s="26"/>
      <c r="BRQ135" s="26"/>
      <c r="BRR135" s="26"/>
      <c r="BRS135" s="26"/>
      <c r="BRT135" s="26"/>
      <c r="BRU135" s="26"/>
      <c r="BRV135" s="26"/>
      <c r="BRW135" s="26"/>
      <c r="BRX135" s="26"/>
      <c r="BRY135" s="26"/>
      <c r="BRZ135" s="26"/>
      <c r="BSA135" s="26"/>
      <c r="BSB135" s="26"/>
      <c r="BSC135" s="26"/>
      <c r="BSD135" s="26"/>
      <c r="BSE135" s="26"/>
      <c r="BSF135" s="26"/>
      <c r="BSG135" s="26"/>
      <c r="BSH135" s="26"/>
      <c r="BSI135" s="26"/>
      <c r="BSJ135" s="26"/>
      <c r="BSK135" s="26"/>
      <c r="BSL135" s="26"/>
      <c r="BSM135" s="26"/>
      <c r="BSN135" s="26"/>
      <c r="BSO135" s="26"/>
      <c r="BSP135" s="26"/>
      <c r="BSQ135" s="26"/>
      <c r="BSR135" s="26"/>
      <c r="BSS135" s="26"/>
      <c r="BST135" s="26"/>
      <c r="BSU135" s="26"/>
      <c r="BSV135" s="26"/>
      <c r="BSW135" s="26"/>
      <c r="BSX135" s="26"/>
      <c r="BSY135" s="26"/>
      <c r="BSZ135" s="26"/>
      <c r="BTA135" s="26"/>
      <c r="BTB135" s="26"/>
      <c r="BTC135" s="26"/>
      <c r="BTD135" s="26"/>
      <c r="BTE135" s="26"/>
      <c r="BTF135" s="26"/>
      <c r="BTG135" s="26"/>
      <c r="BTH135" s="26"/>
      <c r="BTI135" s="26"/>
      <c r="BTJ135" s="26"/>
      <c r="BTK135" s="26"/>
      <c r="BTL135" s="26"/>
      <c r="BTM135" s="26"/>
      <c r="BTN135" s="26"/>
      <c r="BTO135" s="26"/>
      <c r="BTP135" s="26"/>
      <c r="BTQ135" s="26"/>
      <c r="BTR135" s="26"/>
      <c r="BTS135" s="26"/>
      <c r="BTT135" s="26"/>
      <c r="BTU135" s="26"/>
      <c r="BTV135" s="26"/>
      <c r="BTW135" s="26"/>
      <c r="BTX135" s="26"/>
      <c r="BTY135" s="26"/>
      <c r="BTZ135" s="26"/>
      <c r="BUA135" s="26"/>
    </row>
    <row r="136" spans="1:1899" s="23" customFormat="1" ht="59.25" customHeight="1" x14ac:dyDescent="0.25">
      <c r="A136" s="34" t="s">
        <v>82</v>
      </c>
      <c r="B136" s="48" t="s">
        <v>23</v>
      </c>
      <c r="C136" s="48" t="s">
        <v>24</v>
      </c>
      <c r="D136" s="48" t="s">
        <v>262</v>
      </c>
      <c r="E136" s="48" t="s">
        <v>43</v>
      </c>
      <c r="F136" s="55" t="s">
        <v>152</v>
      </c>
      <c r="G136" s="19">
        <v>0</v>
      </c>
      <c r="H136" s="37">
        <v>44866</v>
      </c>
      <c r="I136" s="19">
        <v>1</v>
      </c>
      <c r="J136" s="15">
        <v>0</v>
      </c>
      <c r="K136" s="15">
        <v>0</v>
      </c>
      <c r="L136" s="15">
        <v>600</v>
      </c>
      <c r="M136" s="15">
        <v>0</v>
      </c>
      <c r="N136" s="30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  <c r="DW136" s="26"/>
      <c r="DX136" s="26"/>
      <c r="DY136" s="26"/>
      <c r="DZ136" s="26"/>
      <c r="EA136" s="26"/>
      <c r="EB136" s="26"/>
      <c r="EC136" s="26"/>
      <c r="ED136" s="26"/>
      <c r="EE136" s="26"/>
      <c r="EF136" s="26"/>
      <c r="EG136" s="26"/>
      <c r="EH136" s="26"/>
      <c r="EI136" s="26"/>
      <c r="EJ136" s="26"/>
      <c r="EK136" s="26"/>
      <c r="EL136" s="26"/>
      <c r="EM136" s="26"/>
      <c r="EN136" s="26"/>
      <c r="EO136" s="26"/>
      <c r="EP136" s="26"/>
      <c r="EQ136" s="26"/>
      <c r="ER136" s="26"/>
      <c r="ES136" s="26"/>
      <c r="ET136" s="26"/>
      <c r="EU136" s="26"/>
      <c r="EV136" s="26"/>
      <c r="EW136" s="26"/>
      <c r="EX136" s="26"/>
      <c r="EY136" s="26"/>
      <c r="EZ136" s="26"/>
      <c r="FA136" s="26"/>
      <c r="FB136" s="26"/>
      <c r="FC136" s="26"/>
      <c r="FD136" s="26"/>
      <c r="FE136" s="26"/>
      <c r="FF136" s="26"/>
      <c r="FG136" s="26"/>
      <c r="FH136" s="26"/>
      <c r="FI136" s="26"/>
      <c r="FJ136" s="26"/>
      <c r="FK136" s="26"/>
      <c r="FL136" s="26"/>
      <c r="FM136" s="26"/>
      <c r="FN136" s="26"/>
      <c r="FO136" s="26"/>
      <c r="FP136" s="26"/>
      <c r="FQ136" s="26"/>
      <c r="FR136" s="26"/>
      <c r="FS136" s="26"/>
      <c r="FT136" s="26"/>
      <c r="FU136" s="26"/>
      <c r="FV136" s="26"/>
      <c r="FW136" s="26"/>
      <c r="FX136" s="26"/>
      <c r="FY136" s="26"/>
      <c r="FZ136" s="26"/>
      <c r="GA136" s="26"/>
      <c r="GB136" s="26"/>
      <c r="GC136" s="26"/>
      <c r="GD136" s="26"/>
      <c r="GE136" s="26"/>
      <c r="GF136" s="26"/>
      <c r="GG136" s="26"/>
      <c r="GH136" s="26"/>
      <c r="GI136" s="26"/>
      <c r="GJ136" s="26"/>
      <c r="GK136" s="26"/>
      <c r="GL136" s="26"/>
      <c r="GM136" s="26"/>
      <c r="GN136" s="26"/>
      <c r="GO136" s="26"/>
      <c r="GP136" s="26"/>
      <c r="GQ136" s="26"/>
      <c r="GR136" s="26"/>
      <c r="GS136" s="26"/>
      <c r="GT136" s="26"/>
      <c r="GU136" s="26"/>
      <c r="GV136" s="26"/>
      <c r="GW136" s="26"/>
      <c r="GX136" s="26"/>
      <c r="GY136" s="26"/>
      <c r="GZ136" s="26"/>
      <c r="HA136" s="26"/>
      <c r="HB136" s="26"/>
      <c r="HC136" s="26"/>
      <c r="HD136" s="26"/>
      <c r="HE136" s="26"/>
      <c r="HF136" s="26"/>
      <c r="HG136" s="26"/>
      <c r="HH136" s="26"/>
      <c r="HI136" s="26"/>
      <c r="HJ136" s="26"/>
      <c r="HK136" s="26"/>
      <c r="HL136" s="26"/>
      <c r="HM136" s="26"/>
      <c r="HN136" s="26"/>
      <c r="HO136" s="26"/>
      <c r="HP136" s="26"/>
      <c r="HQ136" s="26"/>
      <c r="HR136" s="26"/>
      <c r="HS136" s="26"/>
      <c r="HT136" s="26"/>
      <c r="HU136" s="26"/>
      <c r="HV136" s="26"/>
      <c r="HW136" s="26"/>
      <c r="HX136" s="26"/>
      <c r="HY136" s="26"/>
      <c r="HZ136" s="26"/>
      <c r="IA136" s="26"/>
      <c r="IB136" s="26"/>
      <c r="IC136" s="26"/>
      <c r="ID136" s="26"/>
      <c r="IE136" s="26"/>
      <c r="IF136" s="26"/>
      <c r="IG136" s="26"/>
      <c r="IH136" s="26"/>
      <c r="II136" s="26"/>
      <c r="IJ136" s="26"/>
      <c r="IK136" s="26"/>
      <c r="IL136" s="26"/>
      <c r="IM136" s="26"/>
      <c r="IN136" s="26"/>
      <c r="IO136" s="26"/>
      <c r="IP136" s="26"/>
      <c r="IQ136" s="26"/>
      <c r="IR136" s="26"/>
      <c r="IS136" s="26"/>
      <c r="IT136" s="26"/>
      <c r="IU136" s="26"/>
      <c r="IV136" s="26"/>
      <c r="IW136" s="26"/>
      <c r="IX136" s="26"/>
      <c r="IY136" s="26"/>
      <c r="IZ136" s="26"/>
      <c r="JA136" s="26"/>
      <c r="JB136" s="26"/>
      <c r="JC136" s="26"/>
      <c r="JD136" s="26"/>
      <c r="JE136" s="26"/>
      <c r="JF136" s="26"/>
      <c r="JG136" s="26"/>
      <c r="JH136" s="26"/>
      <c r="JI136" s="26"/>
      <c r="JJ136" s="26"/>
      <c r="JK136" s="26"/>
      <c r="JL136" s="26"/>
      <c r="JM136" s="26"/>
      <c r="JN136" s="26"/>
      <c r="JO136" s="26"/>
      <c r="JP136" s="26"/>
      <c r="JQ136" s="26"/>
      <c r="JR136" s="26"/>
      <c r="JS136" s="26"/>
      <c r="JT136" s="26"/>
      <c r="JU136" s="26"/>
      <c r="JV136" s="26"/>
      <c r="JW136" s="26"/>
      <c r="JX136" s="26"/>
      <c r="JY136" s="26"/>
      <c r="JZ136" s="26"/>
      <c r="KA136" s="26"/>
      <c r="KB136" s="26"/>
      <c r="KC136" s="26"/>
      <c r="KD136" s="26"/>
      <c r="KE136" s="26"/>
      <c r="KF136" s="26"/>
      <c r="KG136" s="26"/>
      <c r="KH136" s="26"/>
      <c r="KI136" s="26"/>
      <c r="KJ136" s="26"/>
      <c r="KK136" s="26"/>
      <c r="KL136" s="26"/>
      <c r="KM136" s="26"/>
      <c r="KN136" s="26"/>
      <c r="KO136" s="26"/>
      <c r="KP136" s="26"/>
      <c r="KQ136" s="26"/>
      <c r="KR136" s="26"/>
      <c r="KS136" s="26"/>
      <c r="KT136" s="26"/>
      <c r="KU136" s="26"/>
      <c r="KV136" s="26"/>
      <c r="KW136" s="26"/>
      <c r="KX136" s="26"/>
      <c r="KY136" s="26"/>
      <c r="KZ136" s="26"/>
      <c r="LA136" s="26"/>
      <c r="LB136" s="26"/>
      <c r="LC136" s="26"/>
      <c r="LD136" s="26"/>
      <c r="LE136" s="26"/>
      <c r="LF136" s="26"/>
      <c r="LG136" s="26"/>
      <c r="LH136" s="26"/>
      <c r="LI136" s="26"/>
      <c r="LJ136" s="26"/>
      <c r="LK136" s="26"/>
      <c r="LL136" s="26"/>
      <c r="LM136" s="26"/>
      <c r="LN136" s="26"/>
      <c r="LO136" s="26"/>
      <c r="LP136" s="26"/>
      <c r="LQ136" s="26"/>
      <c r="LR136" s="26"/>
      <c r="LS136" s="26"/>
      <c r="LT136" s="26"/>
      <c r="LU136" s="26"/>
      <c r="LV136" s="26"/>
      <c r="LW136" s="26"/>
      <c r="LX136" s="26"/>
      <c r="LY136" s="26"/>
      <c r="LZ136" s="26"/>
      <c r="MA136" s="26"/>
      <c r="MB136" s="26"/>
      <c r="MC136" s="26"/>
      <c r="MD136" s="26"/>
      <c r="ME136" s="26"/>
      <c r="MF136" s="26"/>
      <c r="MG136" s="26"/>
      <c r="MH136" s="26"/>
      <c r="MI136" s="26"/>
      <c r="MJ136" s="26"/>
      <c r="MK136" s="26"/>
      <c r="ML136" s="26"/>
      <c r="MM136" s="26"/>
      <c r="MN136" s="26"/>
      <c r="MO136" s="26"/>
      <c r="MP136" s="26"/>
      <c r="MQ136" s="26"/>
      <c r="MR136" s="26"/>
      <c r="MS136" s="26"/>
      <c r="MT136" s="26"/>
      <c r="MU136" s="26"/>
      <c r="MV136" s="26"/>
      <c r="MW136" s="26"/>
      <c r="MX136" s="26"/>
      <c r="MY136" s="26"/>
      <c r="MZ136" s="26"/>
      <c r="NA136" s="26"/>
      <c r="NB136" s="26"/>
      <c r="NC136" s="26"/>
      <c r="ND136" s="26"/>
      <c r="NE136" s="26"/>
      <c r="NF136" s="26"/>
      <c r="NG136" s="26"/>
      <c r="NH136" s="26"/>
      <c r="NI136" s="26"/>
      <c r="NJ136" s="26"/>
      <c r="NK136" s="26"/>
      <c r="NL136" s="26"/>
      <c r="NM136" s="26"/>
      <c r="NN136" s="26"/>
      <c r="NO136" s="26"/>
      <c r="NP136" s="26"/>
      <c r="NQ136" s="26"/>
      <c r="NR136" s="26"/>
      <c r="NS136" s="26"/>
      <c r="NT136" s="26"/>
      <c r="NU136" s="26"/>
      <c r="NV136" s="26"/>
      <c r="NW136" s="26"/>
      <c r="NX136" s="26"/>
      <c r="NY136" s="26"/>
      <c r="NZ136" s="26"/>
      <c r="OA136" s="26"/>
      <c r="OB136" s="26"/>
      <c r="OC136" s="26"/>
      <c r="OD136" s="26"/>
      <c r="OE136" s="26"/>
      <c r="OF136" s="26"/>
      <c r="OG136" s="26"/>
      <c r="OH136" s="26"/>
      <c r="OI136" s="26"/>
      <c r="OJ136" s="26"/>
      <c r="OK136" s="26"/>
      <c r="OL136" s="26"/>
      <c r="OM136" s="26"/>
      <c r="ON136" s="26"/>
      <c r="OO136" s="26"/>
      <c r="OP136" s="26"/>
      <c r="OQ136" s="26"/>
      <c r="OR136" s="26"/>
      <c r="OS136" s="26"/>
      <c r="OT136" s="26"/>
      <c r="OU136" s="26"/>
      <c r="OV136" s="26"/>
      <c r="OW136" s="26"/>
      <c r="OX136" s="26"/>
      <c r="OY136" s="26"/>
      <c r="OZ136" s="26"/>
      <c r="PA136" s="26"/>
      <c r="PB136" s="26"/>
      <c r="PC136" s="26"/>
      <c r="PD136" s="26"/>
      <c r="PE136" s="26"/>
      <c r="PF136" s="26"/>
      <c r="PG136" s="26"/>
      <c r="PH136" s="26"/>
      <c r="PI136" s="26"/>
      <c r="PJ136" s="26"/>
      <c r="PK136" s="26"/>
      <c r="PL136" s="26"/>
      <c r="PM136" s="26"/>
      <c r="PN136" s="26"/>
      <c r="PO136" s="26"/>
      <c r="PP136" s="26"/>
      <c r="PQ136" s="26"/>
      <c r="PR136" s="26"/>
      <c r="PS136" s="26"/>
      <c r="PT136" s="26"/>
      <c r="PU136" s="26"/>
      <c r="PV136" s="26"/>
      <c r="PW136" s="26"/>
      <c r="PX136" s="26"/>
      <c r="PY136" s="26"/>
      <c r="PZ136" s="26"/>
      <c r="QA136" s="26"/>
      <c r="QB136" s="26"/>
      <c r="QC136" s="26"/>
      <c r="QD136" s="26"/>
      <c r="QE136" s="26"/>
      <c r="QF136" s="26"/>
      <c r="QG136" s="26"/>
      <c r="QH136" s="26"/>
      <c r="QI136" s="26"/>
      <c r="QJ136" s="26"/>
      <c r="QK136" s="26"/>
      <c r="QL136" s="26"/>
      <c r="QM136" s="26"/>
      <c r="QN136" s="26"/>
      <c r="QO136" s="26"/>
      <c r="QP136" s="26"/>
      <c r="QQ136" s="26"/>
      <c r="QR136" s="26"/>
      <c r="QS136" s="26"/>
      <c r="QT136" s="26"/>
      <c r="QU136" s="26"/>
      <c r="QV136" s="26"/>
      <c r="QW136" s="26"/>
      <c r="QX136" s="26"/>
      <c r="QY136" s="26"/>
      <c r="QZ136" s="26"/>
      <c r="RA136" s="26"/>
      <c r="RB136" s="26"/>
      <c r="RC136" s="26"/>
      <c r="RD136" s="26"/>
      <c r="RE136" s="26"/>
      <c r="RF136" s="26"/>
      <c r="RG136" s="26"/>
      <c r="RH136" s="26"/>
      <c r="RI136" s="26"/>
      <c r="RJ136" s="26"/>
      <c r="RK136" s="26"/>
      <c r="RL136" s="26"/>
      <c r="RM136" s="26"/>
      <c r="RN136" s="26"/>
      <c r="RO136" s="26"/>
      <c r="RP136" s="26"/>
      <c r="RQ136" s="26"/>
      <c r="RR136" s="26"/>
      <c r="RS136" s="26"/>
      <c r="RT136" s="26"/>
      <c r="RU136" s="26"/>
      <c r="RV136" s="26"/>
      <c r="RW136" s="26"/>
      <c r="RX136" s="26"/>
      <c r="RY136" s="26"/>
      <c r="RZ136" s="26"/>
      <c r="SA136" s="26"/>
      <c r="SB136" s="26"/>
      <c r="SC136" s="26"/>
      <c r="SD136" s="26"/>
      <c r="SE136" s="26"/>
      <c r="SF136" s="26"/>
      <c r="SG136" s="26"/>
      <c r="SH136" s="26"/>
      <c r="SI136" s="26"/>
      <c r="SJ136" s="26"/>
      <c r="SK136" s="26"/>
      <c r="SL136" s="26"/>
      <c r="SM136" s="26"/>
      <c r="SN136" s="26"/>
      <c r="SO136" s="26"/>
      <c r="SP136" s="26"/>
      <c r="SQ136" s="26"/>
      <c r="SR136" s="26"/>
      <c r="SS136" s="26"/>
      <c r="ST136" s="26"/>
      <c r="SU136" s="26"/>
      <c r="SV136" s="26"/>
      <c r="SW136" s="26"/>
      <c r="SX136" s="26"/>
      <c r="SY136" s="26"/>
      <c r="SZ136" s="26"/>
      <c r="TA136" s="26"/>
      <c r="TB136" s="26"/>
      <c r="TC136" s="26"/>
      <c r="TD136" s="26"/>
      <c r="TE136" s="26"/>
      <c r="TF136" s="26"/>
      <c r="TG136" s="26"/>
      <c r="TH136" s="26"/>
      <c r="TI136" s="26"/>
      <c r="TJ136" s="26"/>
      <c r="TK136" s="26"/>
      <c r="TL136" s="26"/>
      <c r="TM136" s="26"/>
      <c r="TN136" s="26"/>
      <c r="TO136" s="26"/>
      <c r="TP136" s="26"/>
      <c r="TQ136" s="26"/>
      <c r="TR136" s="26"/>
      <c r="TS136" s="26"/>
      <c r="TT136" s="26"/>
      <c r="TU136" s="26"/>
      <c r="TV136" s="26"/>
      <c r="TW136" s="26"/>
      <c r="TX136" s="26"/>
      <c r="TY136" s="26"/>
      <c r="TZ136" s="26"/>
      <c r="UA136" s="26"/>
      <c r="UB136" s="26"/>
      <c r="UC136" s="26"/>
      <c r="UD136" s="26"/>
      <c r="UE136" s="26"/>
      <c r="UF136" s="26"/>
      <c r="UG136" s="26"/>
      <c r="UH136" s="26"/>
      <c r="UI136" s="26"/>
      <c r="UJ136" s="26"/>
      <c r="UK136" s="26"/>
      <c r="UL136" s="26"/>
      <c r="UM136" s="26"/>
      <c r="UN136" s="26"/>
      <c r="UO136" s="26"/>
      <c r="UP136" s="26"/>
      <c r="UQ136" s="26"/>
      <c r="UR136" s="26"/>
      <c r="US136" s="26"/>
      <c r="UT136" s="26"/>
      <c r="UU136" s="26"/>
      <c r="UV136" s="26"/>
      <c r="UW136" s="26"/>
      <c r="UX136" s="26"/>
      <c r="UY136" s="26"/>
      <c r="UZ136" s="26"/>
      <c r="VA136" s="26"/>
      <c r="VB136" s="26"/>
      <c r="VC136" s="26"/>
      <c r="VD136" s="26"/>
      <c r="VE136" s="26"/>
      <c r="VF136" s="26"/>
      <c r="VG136" s="26"/>
      <c r="VH136" s="26"/>
      <c r="VI136" s="26"/>
      <c r="VJ136" s="26"/>
      <c r="VK136" s="26"/>
      <c r="VL136" s="26"/>
      <c r="VM136" s="26"/>
      <c r="VN136" s="26"/>
      <c r="VO136" s="26"/>
      <c r="VP136" s="26"/>
      <c r="VQ136" s="26"/>
      <c r="VR136" s="26"/>
      <c r="VS136" s="26"/>
      <c r="VT136" s="26"/>
      <c r="VU136" s="26"/>
      <c r="VV136" s="26"/>
      <c r="VW136" s="26"/>
      <c r="VX136" s="26"/>
      <c r="VY136" s="26"/>
      <c r="VZ136" s="26"/>
      <c r="WA136" s="26"/>
      <c r="WB136" s="26"/>
      <c r="WC136" s="26"/>
      <c r="WD136" s="26"/>
      <c r="WE136" s="26"/>
      <c r="WF136" s="26"/>
      <c r="WG136" s="26"/>
      <c r="WH136" s="26"/>
      <c r="WI136" s="26"/>
      <c r="WJ136" s="26"/>
      <c r="WK136" s="26"/>
      <c r="WL136" s="26"/>
      <c r="WM136" s="26"/>
      <c r="WN136" s="26"/>
      <c r="WO136" s="26"/>
      <c r="WP136" s="26"/>
      <c r="WQ136" s="26"/>
      <c r="WR136" s="26"/>
      <c r="WS136" s="26"/>
      <c r="WT136" s="26"/>
      <c r="WU136" s="26"/>
      <c r="WV136" s="26"/>
      <c r="WW136" s="26"/>
      <c r="WX136" s="26"/>
      <c r="WY136" s="26"/>
      <c r="WZ136" s="26"/>
      <c r="XA136" s="26"/>
      <c r="XB136" s="26"/>
      <c r="XC136" s="26"/>
      <c r="XD136" s="26"/>
      <c r="XE136" s="26"/>
      <c r="XF136" s="26"/>
      <c r="XG136" s="26"/>
      <c r="XH136" s="26"/>
      <c r="XI136" s="26"/>
      <c r="XJ136" s="26"/>
      <c r="XK136" s="26"/>
      <c r="XL136" s="26"/>
      <c r="XM136" s="26"/>
      <c r="XN136" s="26"/>
      <c r="XO136" s="26"/>
      <c r="XP136" s="26"/>
      <c r="XQ136" s="26"/>
      <c r="XR136" s="26"/>
      <c r="XS136" s="26"/>
      <c r="XT136" s="26"/>
      <c r="XU136" s="26"/>
      <c r="XV136" s="26"/>
      <c r="XW136" s="26"/>
      <c r="XX136" s="26"/>
      <c r="XY136" s="26"/>
      <c r="XZ136" s="26"/>
      <c r="YA136" s="26"/>
      <c r="YB136" s="26"/>
      <c r="YC136" s="26"/>
      <c r="YD136" s="26"/>
      <c r="YE136" s="26"/>
      <c r="YF136" s="26"/>
      <c r="YG136" s="26"/>
      <c r="YH136" s="26"/>
      <c r="YI136" s="26"/>
      <c r="YJ136" s="26"/>
      <c r="YK136" s="26"/>
      <c r="YL136" s="26"/>
      <c r="YM136" s="26"/>
      <c r="YN136" s="26"/>
      <c r="YO136" s="26"/>
      <c r="YP136" s="26"/>
      <c r="YQ136" s="26"/>
      <c r="YR136" s="26"/>
      <c r="YS136" s="26"/>
      <c r="YT136" s="26"/>
      <c r="YU136" s="26"/>
      <c r="YV136" s="26"/>
      <c r="YW136" s="26"/>
      <c r="YX136" s="26"/>
      <c r="YY136" s="26"/>
      <c r="YZ136" s="26"/>
      <c r="ZA136" s="26"/>
      <c r="ZB136" s="26"/>
      <c r="ZC136" s="26"/>
      <c r="ZD136" s="26"/>
      <c r="ZE136" s="26"/>
      <c r="ZF136" s="26"/>
      <c r="ZG136" s="26"/>
      <c r="ZH136" s="26"/>
      <c r="ZI136" s="26"/>
      <c r="ZJ136" s="26"/>
      <c r="ZK136" s="26"/>
      <c r="ZL136" s="26"/>
      <c r="ZM136" s="26"/>
      <c r="ZN136" s="26"/>
      <c r="ZO136" s="26"/>
      <c r="ZP136" s="26"/>
      <c r="ZQ136" s="26"/>
      <c r="ZR136" s="26"/>
      <c r="ZS136" s="26"/>
      <c r="ZT136" s="26"/>
      <c r="ZU136" s="26"/>
      <c r="ZV136" s="26"/>
      <c r="ZW136" s="26"/>
      <c r="ZX136" s="26"/>
      <c r="ZY136" s="26"/>
      <c r="ZZ136" s="26"/>
      <c r="AAA136" s="26"/>
      <c r="AAB136" s="26"/>
      <c r="AAC136" s="26"/>
      <c r="AAD136" s="26"/>
      <c r="AAE136" s="26"/>
      <c r="AAF136" s="26"/>
      <c r="AAG136" s="26"/>
      <c r="AAH136" s="26"/>
      <c r="AAI136" s="26"/>
      <c r="AAJ136" s="26"/>
      <c r="AAK136" s="26"/>
      <c r="AAL136" s="26"/>
      <c r="AAM136" s="26"/>
      <c r="AAN136" s="26"/>
      <c r="AAO136" s="26"/>
      <c r="AAP136" s="26"/>
      <c r="AAQ136" s="26"/>
      <c r="AAR136" s="26"/>
      <c r="AAS136" s="26"/>
      <c r="AAT136" s="26"/>
      <c r="AAU136" s="26"/>
      <c r="AAV136" s="26"/>
      <c r="AAW136" s="26"/>
      <c r="AAX136" s="26"/>
      <c r="AAY136" s="26"/>
      <c r="AAZ136" s="26"/>
      <c r="ABA136" s="26"/>
      <c r="ABB136" s="26"/>
      <c r="ABC136" s="26"/>
      <c r="ABD136" s="26"/>
      <c r="ABE136" s="26"/>
      <c r="ABF136" s="26"/>
      <c r="ABG136" s="26"/>
      <c r="ABH136" s="26"/>
      <c r="ABI136" s="26"/>
      <c r="ABJ136" s="26"/>
      <c r="ABK136" s="26"/>
      <c r="ABL136" s="26"/>
      <c r="ABM136" s="26"/>
      <c r="ABN136" s="26"/>
      <c r="ABO136" s="26"/>
      <c r="ABP136" s="26"/>
      <c r="ABQ136" s="26"/>
      <c r="ABR136" s="26"/>
      <c r="ABS136" s="26"/>
      <c r="ABT136" s="26"/>
      <c r="ABU136" s="26"/>
      <c r="ABV136" s="26"/>
      <c r="ABW136" s="26"/>
      <c r="ABX136" s="26"/>
      <c r="ABY136" s="26"/>
      <c r="ABZ136" s="26"/>
      <c r="ACA136" s="26"/>
      <c r="ACB136" s="26"/>
      <c r="ACC136" s="26"/>
      <c r="ACD136" s="26"/>
      <c r="ACE136" s="26"/>
      <c r="ACF136" s="26"/>
      <c r="ACG136" s="26"/>
      <c r="ACH136" s="26"/>
      <c r="ACI136" s="26"/>
      <c r="ACJ136" s="26"/>
      <c r="ACK136" s="26"/>
      <c r="ACL136" s="26"/>
      <c r="ACM136" s="26"/>
      <c r="ACN136" s="26"/>
      <c r="ACO136" s="26"/>
      <c r="ACP136" s="26"/>
      <c r="ACQ136" s="26"/>
      <c r="ACR136" s="26"/>
      <c r="ACS136" s="26"/>
      <c r="ACT136" s="26"/>
      <c r="ACU136" s="26"/>
      <c r="ACV136" s="26"/>
      <c r="ACW136" s="26"/>
      <c r="ACX136" s="26"/>
      <c r="ACY136" s="26"/>
      <c r="ACZ136" s="26"/>
      <c r="ADA136" s="26"/>
      <c r="ADB136" s="26"/>
      <c r="ADC136" s="26"/>
      <c r="ADD136" s="26"/>
      <c r="ADE136" s="26"/>
      <c r="ADF136" s="26"/>
      <c r="ADG136" s="26"/>
      <c r="ADH136" s="26"/>
      <c r="ADI136" s="26"/>
      <c r="ADJ136" s="26"/>
      <c r="ADK136" s="26"/>
      <c r="ADL136" s="26"/>
      <c r="ADM136" s="26"/>
      <c r="ADN136" s="26"/>
      <c r="ADO136" s="26"/>
      <c r="ADP136" s="26"/>
      <c r="ADQ136" s="26"/>
      <c r="ADR136" s="26"/>
      <c r="ADS136" s="26"/>
      <c r="ADT136" s="26"/>
      <c r="ADU136" s="26"/>
      <c r="ADV136" s="26"/>
      <c r="ADW136" s="26"/>
      <c r="ADX136" s="26"/>
      <c r="ADY136" s="26"/>
      <c r="ADZ136" s="26"/>
      <c r="AEA136" s="26"/>
      <c r="AEB136" s="26"/>
      <c r="AEC136" s="26"/>
      <c r="AED136" s="26"/>
      <c r="AEE136" s="26"/>
      <c r="AEF136" s="26"/>
      <c r="AEG136" s="26"/>
      <c r="AEH136" s="26"/>
      <c r="AEI136" s="26"/>
      <c r="AEJ136" s="26"/>
      <c r="AEK136" s="26"/>
      <c r="AEL136" s="26"/>
      <c r="AEM136" s="26"/>
      <c r="AEN136" s="26"/>
      <c r="AEO136" s="26"/>
      <c r="AEP136" s="26"/>
      <c r="AEQ136" s="26"/>
      <c r="AER136" s="26"/>
      <c r="AES136" s="26"/>
      <c r="AET136" s="26"/>
      <c r="AEU136" s="26"/>
      <c r="AEV136" s="26"/>
      <c r="AEW136" s="26"/>
      <c r="AEX136" s="26"/>
      <c r="AEY136" s="26"/>
      <c r="AEZ136" s="26"/>
      <c r="AFA136" s="26"/>
      <c r="AFB136" s="26"/>
      <c r="AFC136" s="26"/>
      <c r="AFD136" s="26"/>
      <c r="AFE136" s="26"/>
      <c r="AFF136" s="26"/>
      <c r="AFG136" s="26"/>
      <c r="AFH136" s="26"/>
      <c r="AFI136" s="26"/>
      <c r="AFJ136" s="26"/>
      <c r="AFK136" s="26"/>
      <c r="AFL136" s="26"/>
      <c r="AFM136" s="26"/>
      <c r="AFN136" s="26"/>
      <c r="AFO136" s="26"/>
      <c r="AFP136" s="26"/>
      <c r="AFQ136" s="26"/>
      <c r="AFR136" s="26"/>
      <c r="AFS136" s="26"/>
      <c r="AFT136" s="26"/>
      <c r="AFU136" s="26"/>
      <c r="AFV136" s="26"/>
      <c r="AFW136" s="26"/>
      <c r="AFX136" s="26"/>
      <c r="AFY136" s="26"/>
      <c r="AFZ136" s="26"/>
      <c r="AGA136" s="26"/>
      <c r="AGB136" s="26"/>
      <c r="AGC136" s="26"/>
      <c r="AGD136" s="26"/>
      <c r="AGE136" s="26"/>
      <c r="AGF136" s="26"/>
      <c r="AGG136" s="26"/>
      <c r="AGH136" s="26"/>
      <c r="AGI136" s="26"/>
      <c r="AGJ136" s="26"/>
      <c r="AGK136" s="26"/>
      <c r="AGL136" s="26"/>
      <c r="AGM136" s="26"/>
      <c r="AGN136" s="26"/>
      <c r="AGO136" s="26"/>
      <c r="AGP136" s="26"/>
      <c r="AGQ136" s="26"/>
      <c r="AGR136" s="26"/>
      <c r="AGS136" s="26"/>
      <c r="AGT136" s="26"/>
      <c r="AGU136" s="26"/>
      <c r="AGV136" s="26"/>
      <c r="AGW136" s="26"/>
      <c r="AGX136" s="26"/>
      <c r="AGY136" s="26"/>
      <c r="AGZ136" s="26"/>
      <c r="AHA136" s="26"/>
      <c r="AHB136" s="26"/>
      <c r="AHC136" s="26"/>
      <c r="AHD136" s="26"/>
      <c r="AHE136" s="26"/>
      <c r="AHF136" s="26"/>
      <c r="AHG136" s="26"/>
      <c r="AHH136" s="26"/>
      <c r="AHI136" s="26"/>
      <c r="AHJ136" s="26"/>
      <c r="AHK136" s="26"/>
      <c r="AHL136" s="26"/>
      <c r="AHM136" s="26"/>
      <c r="AHN136" s="26"/>
      <c r="AHO136" s="26"/>
      <c r="AHP136" s="26"/>
      <c r="AHQ136" s="26"/>
      <c r="AHR136" s="26"/>
      <c r="AHS136" s="26"/>
      <c r="AHT136" s="26"/>
      <c r="AHU136" s="26"/>
      <c r="AHV136" s="26"/>
      <c r="AHW136" s="26"/>
      <c r="AHX136" s="26"/>
      <c r="AHY136" s="26"/>
      <c r="AHZ136" s="26"/>
      <c r="AIA136" s="26"/>
      <c r="AIB136" s="26"/>
      <c r="AIC136" s="26"/>
      <c r="AID136" s="26"/>
      <c r="AIE136" s="26"/>
      <c r="AIF136" s="26"/>
      <c r="AIG136" s="26"/>
      <c r="AIH136" s="26"/>
      <c r="AII136" s="26"/>
      <c r="AIJ136" s="26"/>
      <c r="AIK136" s="26"/>
      <c r="AIL136" s="26"/>
      <c r="AIM136" s="26"/>
      <c r="AIN136" s="26"/>
      <c r="AIO136" s="26"/>
      <c r="AIP136" s="26"/>
      <c r="AIQ136" s="26"/>
      <c r="AIR136" s="26"/>
      <c r="AIS136" s="26"/>
      <c r="AIT136" s="26"/>
      <c r="AIU136" s="26"/>
      <c r="AIV136" s="26"/>
      <c r="AIW136" s="26"/>
      <c r="AIX136" s="26"/>
      <c r="AIY136" s="26"/>
      <c r="AIZ136" s="26"/>
      <c r="AJA136" s="26"/>
      <c r="AJB136" s="26"/>
      <c r="AJC136" s="26"/>
      <c r="AJD136" s="26"/>
      <c r="AJE136" s="26"/>
      <c r="AJF136" s="26"/>
      <c r="AJG136" s="26"/>
      <c r="AJH136" s="26"/>
      <c r="AJI136" s="26"/>
      <c r="AJJ136" s="26"/>
      <c r="AJK136" s="26"/>
      <c r="AJL136" s="26"/>
      <c r="AJM136" s="26"/>
      <c r="AJN136" s="26"/>
      <c r="AJO136" s="26"/>
      <c r="AJP136" s="26"/>
      <c r="AJQ136" s="26"/>
      <c r="AJR136" s="26"/>
      <c r="AJS136" s="26"/>
      <c r="AJT136" s="26"/>
      <c r="AJU136" s="26"/>
      <c r="AJV136" s="26"/>
      <c r="AJW136" s="26"/>
      <c r="AJX136" s="26"/>
      <c r="AJY136" s="26"/>
      <c r="AJZ136" s="26"/>
      <c r="AKA136" s="26"/>
      <c r="AKB136" s="26"/>
      <c r="AKC136" s="26"/>
      <c r="AKD136" s="26"/>
      <c r="AKE136" s="26"/>
      <c r="AKF136" s="26"/>
      <c r="AKG136" s="26"/>
      <c r="AKH136" s="26"/>
      <c r="AKI136" s="26"/>
      <c r="AKJ136" s="26"/>
      <c r="AKK136" s="26"/>
      <c r="AKL136" s="26"/>
      <c r="AKM136" s="26"/>
      <c r="AKN136" s="26"/>
      <c r="AKO136" s="26"/>
      <c r="AKP136" s="26"/>
      <c r="AKQ136" s="26"/>
      <c r="AKR136" s="26"/>
      <c r="AKS136" s="26"/>
      <c r="AKT136" s="26"/>
      <c r="AKU136" s="26"/>
      <c r="AKV136" s="26"/>
      <c r="AKW136" s="26"/>
      <c r="AKX136" s="26"/>
      <c r="AKY136" s="26"/>
      <c r="AKZ136" s="26"/>
      <c r="ALA136" s="26"/>
      <c r="ALB136" s="26"/>
      <c r="ALC136" s="26"/>
      <c r="ALD136" s="26"/>
      <c r="ALE136" s="26"/>
      <c r="ALF136" s="26"/>
      <c r="ALG136" s="26"/>
      <c r="ALH136" s="26"/>
      <c r="ALI136" s="26"/>
      <c r="ALJ136" s="26"/>
      <c r="ALK136" s="26"/>
      <c r="ALL136" s="26"/>
      <c r="ALM136" s="26"/>
      <c r="ALN136" s="26"/>
      <c r="ALO136" s="26"/>
      <c r="ALP136" s="26"/>
      <c r="ALQ136" s="26"/>
      <c r="ALR136" s="26"/>
      <c r="ALS136" s="26"/>
      <c r="ALT136" s="26"/>
      <c r="ALU136" s="26"/>
      <c r="ALV136" s="26"/>
      <c r="ALW136" s="26"/>
      <c r="ALX136" s="26"/>
      <c r="ALY136" s="26"/>
      <c r="ALZ136" s="26"/>
      <c r="AMA136" s="26"/>
      <c r="AMB136" s="26"/>
      <c r="AMC136" s="26"/>
      <c r="AMD136" s="26"/>
      <c r="AME136" s="26"/>
      <c r="AMF136" s="26"/>
      <c r="AMG136" s="26"/>
      <c r="AMH136" s="26"/>
      <c r="AMI136" s="26"/>
      <c r="AMJ136" s="26"/>
      <c r="AMK136" s="26"/>
      <c r="AML136" s="26"/>
      <c r="AMM136" s="26"/>
      <c r="AMN136" s="26"/>
      <c r="AMO136" s="26"/>
      <c r="AMP136" s="26"/>
      <c r="AMQ136" s="26"/>
      <c r="AMR136" s="26"/>
      <c r="AMS136" s="26"/>
      <c r="AMT136" s="26"/>
      <c r="AMU136" s="26"/>
      <c r="AMV136" s="26"/>
      <c r="AMW136" s="26"/>
      <c r="AMX136" s="26"/>
      <c r="AMY136" s="26"/>
      <c r="AMZ136" s="26"/>
      <c r="ANA136" s="26"/>
      <c r="ANB136" s="26"/>
      <c r="ANC136" s="26"/>
      <c r="AND136" s="26"/>
      <c r="ANE136" s="26"/>
      <c r="ANF136" s="26"/>
      <c r="ANG136" s="26"/>
      <c r="ANH136" s="26"/>
      <c r="ANI136" s="26"/>
      <c r="ANJ136" s="26"/>
      <c r="ANK136" s="26"/>
      <c r="ANL136" s="26"/>
      <c r="ANM136" s="26"/>
      <c r="ANN136" s="26"/>
      <c r="ANO136" s="26"/>
      <c r="ANP136" s="26"/>
      <c r="ANQ136" s="26"/>
      <c r="ANR136" s="26"/>
      <c r="ANS136" s="26"/>
      <c r="ANT136" s="26"/>
      <c r="ANU136" s="26"/>
      <c r="ANV136" s="26"/>
      <c r="ANW136" s="26"/>
      <c r="ANX136" s="26"/>
      <c r="ANY136" s="26"/>
      <c r="ANZ136" s="26"/>
      <c r="AOA136" s="26"/>
      <c r="AOB136" s="26"/>
      <c r="AOC136" s="26"/>
      <c r="AOD136" s="26"/>
      <c r="AOE136" s="26"/>
      <c r="AOF136" s="26"/>
      <c r="AOG136" s="26"/>
      <c r="AOH136" s="26"/>
      <c r="AOI136" s="26"/>
      <c r="AOJ136" s="26"/>
      <c r="AOK136" s="26"/>
      <c r="AOL136" s="26"/>
      <c r="AOM136" s="26"/>
      <c r="AON136" s="26"/>
      <c r="AOO136" s="26"/>
      <c r="AOP136" s="26"/>
      <c r="AOQ136" s="26"/>
      <c r="AOR136" s="26"/>
      <c r="AOS136" s="26"/>
      <c r="AOT136" s="26"/>
      <c r="AOU136" s="26"/>
      <c r="AOV136" s="26"/>
      <c r="AOW136" s="26"/>
      <c r="AOX136" s="26"/>
      <c r="AOY136" s="26"/>
      <c r="AOZ136" s="26"/>
      <c r="APA136" s="26"/>
      <c r="APB136" s="26"/>
      <c r="APC136" s="26"/>
      <c r="APD136" s="26"/>
      <c r="APE136" s="26"/>
      <c r="APF136" s="26"/>
      <c r="APG136" s="26"/>
      <c r="APH136" s="26"/>
      <c r="API136" s="26"/>
      <c r="APJ136" s="26"/>
      <c r="APK136" s="26"/>
      <c r="APL136" s="26"/>
      <c r="APM136" s="26"/>
      <c r="APN136" s="26"/>
      <c r="APO136" s="26"/>
      <c r="APP136" s="26"/>
      <c r="APQ136" s="26"/>
      <c r="APR136" s="26"/>
      <c r="APS136" s="26"/>
      <c r="APT136" s="26"/>
      <c r="APU136" s="26"/>
      <c r="APV136" s="26"/>
      <c r="APW136" s="26"/>
      <c r="APX136" s="26"/>
      <c r="APY136" s="26"/>
      <c r="APZ136" s="26"/>
      <c r="AQA136" s="26"/>
      <c r="AQB136" s="26"/>
      <c r="AQC136" s="26"/>
      <c r="AQD136" s="26"/>
      <c r="AQE136" s="26"/>
      <c r="AQF136" s="26"/>
      <c r="AQG136" s="26"/>
      <c r="AQH136" s="26"/>
      <c r="AQI136" s="26"/>
      <c r="AQJ136" s="26"/>
      <c r="AQK136" s="26"/>
      <c r="AQL136" s="26"/>
      <c r="AQM136" s="26"/>
      <c r="AQN136" s="26"/>
      <c r="AQO136" s="26"/>
      <c r="AQP136" s="26"/>
      <c r="AQQ136" s="26"/>
      <c r="AQR136" s="26"/>
      <c r="AQS136" s="26"/>
      <c r="AQT136" s="26"/>
      <c r="AQU136" s="26"/>
      <c r="AQV136" s="26"/>
      <c r="AQW136" s="26"/>
      <c r="AQX136" s="26"/>
      <c r="AQY136" s="26"/>
      <c r="AQZ136" s="26"/>
      <c r="ARA136" s="26"/>
      <c r="ARB136" s="26"/>
      <c r="ARC136" s="26"/>
      <c r="ARD136" s="26"/>
      <c r="ARE136" s="26"/>
      <c r="ARF136" s="26"/>
      <c r="ARG136" s="26"/>
      <c r="ARH136" s="26"/>
      <c r="ARI136" s="26"/>
      <c r="ARJ136" s="26"/>
      <c r="ARK136" s="26"/>
      <c r="ARL136" s="26"/>
      <c r="ARM136" s="26"/>
      <c r="ARN136" s="26"/>
      <c r="ARO136" s="26"/>
      <c r="ARP136" s="26"/>
      <c r="ARQ136" s="26"/>
      <c r="ARR136" s="26"/>
      <c r="ARS136" s="26"/>
      <c r="ART136" s="26"/>
      <c r="ARU136" s="26"/>
      <c r="ARV136" s="26"/>
      <c r="ARW136" s="26"/>
      <c r="ARX136" s="26"/>
      <c r="ARY136" s="26"/>
      <c r="ARZ136" s="26"/>
      <c r="ASA136" s="26"/>
      <c r="ASB136" s="26"/>
      <c r="ASC136" s="26"/>
      <c r="ASD136" s="26"/>
      <c r="ASE136" s="26"/>
      <c r="ASF136" s="26"/>
      <c r="ASG136" s="26"/>
      <c r="ASH136" s="26"/>
      <c r="ASI136" s="26"/>
      <c r="ASJ136" s="26"/>
      <c r="ASK136" s="26"/>
      <c r="ASL136" s="26"/>
      <c r="ASM136" s="26"/>
      <c r="ASN136" s="26"/>
      <c r="ASO136" s="26"/>
      <c r="ASP136" s="26"/>
      <c r="ASQ136" s="26"/>
      <c r="ASR136" s="26"/>
      <c r="ASS136" s="26"/>
      <c r="AST136" s="26"/>
      <c r="ASU136" s="26"/>
      <c r="ASV136" s="26"/>
      <c r="ASW136" s="26"/>
      <c r="ASX136" s="26"/>
      <c r="ASY136" s="26"/>
      <c r="ASZ136" s="26"/>
      <c r="ATA136" s="26"/>
      <c r="ATB136" s="26"/>
      <c r="ATC136" s="26"/>
      <c r="ATD136" s="26"/>
      <c r="ATE136" s="26"/>
      <c r="ATF136" s="26"/>
      <c r="ATG136" s="26"/>
      <c r="ATH136" s="26"/>
      <c r="ATI136" s="26"/>
      <c r="ATJ136" s="26"/>
      <c r="ATK136" s="26"/>
      <c r="ATL136" s="26"/>
      <c r="ATM136" s="26"/>
      <c r="ATN136" s="26"/>
      <c r="ATO136" s="26"/>
      <c r="ATP136" s="26"/>
      <c r="ATQ136" s="26"/>
      <c r="ATR136" s="26"/>
      <c r="ATS136" s="26"/>
      <c r="ATT136" s="26"/>
      <c r="ATU136" s="26"/>
      <c r="ATV136" s="26"/>
      <c r="ATW136" s="26"/>
      <c r="ATX136" s="26"/>
      <c r="ATY136" s="26"/>
      <c r="ATZ136" s="26"/>
      <c r="AUA136" s="26"/>
      <c r="AUB136" s="26"/>
      <c r="AUC136" s="26"/>
      <c r="AUD136" s="26"/>
      <c r="AUE136" s="26"/>
      <c r="AUF136" s="26"/>
      <c r="AUG136" s="26"/>
      <c r="AUH136" s="26"/>
      <c r="AUI136" s="26"/>
      <c r="AUJ136" s="26"/>
      <c r="AUK136" s="26"/>
      <c r="AUL136" s="26"/>
      <c r="AUM136" s="26"/>
      <c r="AUN136" s="26"/>
      <c r="AUO136" s="26"/>
      <c r="AUP136" s="26"/>
      <c r="AUQ136" s="26"/>
      <c r="AUR136" s="26"/>
      <c r="AUS136" s="26"/>
      <c r="AUT136" s="26"/>
      <c r="AUU136" s="26"/>
      <c r="AUV136" s="26"/>
      <c r="AUW136" s="26"/>
      <c r="AUX136" s="26"/>
      <c r="AUY136" s="26"/>
      <c r="AUZ136" s="26"/>
      <c r="AVA136" s="26"/>
      <c r="AVB136" s="26"/>
      <c r="AVC136" s="26"/>
      <c r="AVD136" s="26"/>
      <c r="AVE136" s="26"/>
      <c r="AVF136" s="26"/>
      <c r="AVG136" s="26"/>
      <c r="AVH136" s="26"/>
      <c r="AVI136" s="26"/>
      <c r="AVJ136" s="26"/>
      <c r="AVK136" s="26"/>
      <c r="AVL136" s="26"/>
      <c r="AVM136" s="26"/>
      <c r="AVN136" s="26"/>
      <c r="AVO136" s="26"/>
      <c r="AVP136" s="26"/>
      <c r="AVQ136" s="26"/>
      <c r="AVR136" s="26"/>
      <c r="AVS136" s="26"/>
      <c r="AVT136" s="26"/>
      <c r="AVU136" s="26"/>
      <c r="AVV136" s="26"/>
      <c r="AVW136" s="26"/>
      <c r="AVX136" s="26"/>
      <c r="AVY136" s="26"/>
      <c r="AVZ136" s="26"/>
      <c r="AWA136" s="26"/>
      <c r="AWB136" s="26"/>
      <c r="AWC136" s="26"/>
      <c r="AWD136" s="26"/>
      <c r="AWE136" s="26"/>
      <c r="AWF136" s="26"/>
      <c r="AWG136" s="26"/>
      <c r="AWH136" s="26"/>
      <c r="AWI136" s="26"/>
      <c r="AWJ136" s="26"/>
      <c r="AWK136" s="26"/>
      <c r="AWL136" s="26"/>
      <c r="AWM136" s="26"/>
      <c r="AWN136" s="26"/>
      <c r="AWO136" s="26"/>
      <c r="AWP136" s="26"/>
      <c r="AWQ136" s="26"/>
      <c r="AWR136" s="26"/>
      <c r="AWS136" s="26"/>
      <c r="AWT136" s="26"/>
      <c r="AWU136" s="26"/>
      <c r="AWV136" s="26"/>
      <c r="AWW136" s="26"/>
      <c r="AWX136" s="26"/>
      <c r="AWY136" s="26"/>
      <c r="AWZ136" s="26"/>
      <c r="AXA136" s="26"/>
      <c r="AXB136" s="26"/>
      <c r="AXC136" s="26"/>
      <c r="AXD136" s="26"/>
      <c r="AXE136" s="26"/>
      <c r="AXF136" s="26"/>
      <c r="AXG136" s="26"/>
      <c r="AXH136" s="26"/>
      <c r="AXI136" s="26"/>
      <c r="AXJ136" s="26"/>
      <c r="AXK136" s="26"/>
      <c r="AXL136" s="26"/>
      <c r="AXM136" s="26"/>
      <c r="AXN136" s="26"/>
      <c r="AXO136" s="26"/>
      <c r="AXP136" s="26"/>
      <c r="AXQ136" s="26"/>
      <c r="AXR136" s="26"/>
      <c r="AXS136" s="26"/>
      <c r="AXT136" s="26"/>
      <c r="AXU136" s="26"/>
      <c r="AXV136" s="26"/>
      <c r="AXW136" s="26"/>
      <c r="AXX136" s="26"/>
      <c r="AXY136" s="26"/>
      <c r="AXZ136" s="26"/>
      <c r="AYA136" s="26"/>
      <c r="AYB136" s="26"/>
      <c r="AYC136" s="26"/>
      <c r="AYD136" s="26"/>
      <c r="AYE136" s="26"/>
      <c r="AYF136" s="26"/>
      <c r="AYG136" s="26"/>
      <c r="AYH136" s="26"/>
      <c r="AYI136" s="26"/>
      <c r="AYJ136" s="26"/>
      <c r="AYK136" s="26"/>
      <c r="AYL136" s="26"/>
      <c r="AYM136" s="26"/>
      <c r="AYN136" s="26"/>
      <c r="AYO136" s="26"/>
      <c r="AYP136" s="26"/>
      <c r="AYQ136" s="26"/>
      <c r="AYR136" s="26"/>
      <c r="AYS136" s="26"/>
      <c r="AYT136" s="26"/>
      <c r="AYU136" s="26"/>
      <c r="AYV136" s="26"/>
      <c r="AYW136" s="26"/>
      <c r="AYX136" s="26"/>
      <c r="AYY136" s="26"/>
      <c r="AYZ136" s="26"/>
      <c r="AZA136" s="26"/>
      <c r="AZB136" s="26"/>
      <c r="AZC136" s="26"/>
      <c r="AZD136" s="26"/>
      <c r="AZE136" s="26"/>
      <c r="AZF136" s="26"/>
      <c r="AZG136" s="26"/>
      <c r="AZH136" s="26"/>
      <c r="AZI136" s="26"/>
      <c r="AZJ136" s="26"/>
      <c r="AZK136" s="26"/>
      <c r="AZL136" s="26"/>
      <c r="AZM136" s="26"/>
      <c r="AZN136" s="26"/>
      <c r="AZO136" s="26"/>
      <c r="AZP136" s="26"/>
      <c r="AZQ136" s="26"/>
      <c r="AZR136" s="26"/>
      <c r="AZS136" s="26"/>
      <c r="AZT136" s="26"/>
      <c r="AZU136" s="26"/>
      <c r="AZV136" s="26"/>
      <c r="AZW136" s="26"/>
      <c r="AZX136" s="26"/>
      <c r="AZY136" s="26"/>
      <c r="AZZ136" s="26"/>
      <c r="BAA136" s="26"/>
      <c r="BAB136" s="26"/>
      <c r="BAC136" s="26"/>
      <c r="BAD136" s="26"/>
      <c r="BAE136" s="26"/>
      <c r="BAF136" s="26"/>
      <c r="BAG136" s="26"/>
      <c r="BAH136" s="26"/>
      <c r="BAI136" s="26"/>
      <c r="BAJ136" s="26"/>
      <c r="BAK136" s="26"/>
      <c r="BAL136" s="26"/>
      <c r="BAM136" s="26"/>
      <c r="BAN136" s="26"/>
      <c r="BAO136" s="26"/>
      <c r="BAP136" s="26"/>
      <c r="BAQ136" s="26"/>
      <c r="BAR136" s="26"/>
      <c r="BAS136" s="26"/>
      <c r="BAT136" s="26"/>
      <c r="BAU136" s="26"/>
      <c r="BAV136" s="26"/>
      <c r="BAW136" s="26"/>
      <c r="BAX136" s="26"/>
      <c r="BAY136" s="26"/>
      <c r="BAZ136" s="26"/>
      <c r="BBA136" s="26"/>
      <c r="BBB136" s="26"/>
      <c r="BBC136" s="26"/>
      <c r="BBD136" s="26"/>
      <c r="BBE136" s="26"/>
      <c r="BBF136" s="26"/>
      <c r="BBG136" s="26"/>
      <c r="BBH136" s="26"/>
      <c r="BBI136" s="26"/>
      <c r="BBJ136" s="26"/>
      <c r="BBK136" s="26"/>
      <c r="BBL136" s="26"/>
      <c r="BBM136" s="26"/>
      <c r="BBN136" s="26"/>
      <c r="BBO136" s="26"/>
      <c r="BBP136" s="26"/>
      <c r="BBQ136" s="26"/>
      <c r="BBR136" s="26"/>
      <c r="BBS136" s="26"/>
      <c r="BBT136" s="26"/>
      <c r="BBU136" s="26"/>
      <c r="BBV136" s="26"/>
      <c r="BBW136" s="26"/>
      <c r="BBX136" s="26"/>
      <c r="BBY136" s="26"/>
      <c r="BBZ136" s="26"/>
      <c r="BCA136" s="26"/>
      <c r="BCB136" s="26"/>
      <c r="BCC136" s="26"/>
      <c r="BCD136" s="26"/>
      <c r="BCE136" s="26"/>
      <c r="BCF136" s="26"/>
      <c r="BCG136" s="26"/>
      <c r="BCH136" s="26"/>
      <c r="BCI136" s="26"/>
      <c r="BCJ136" s="26"/>
      <c r="BCK136" s="26"/>
      <c r="BCL136" s="26"/>
      <c r="BCM136" s="26"/>
      <c r="BCN136" s="26"/>
      <c r="BCO136" s="26"/>
      <c r="BCP136" s="26"/>
      <c r="BCQ136" s="26"/>
      <c r="BCR136" s="26"/>
      <c r="BCS136" s="26"/>
      <c r="BCT136" s="26"/>
      <c r="BCU136" s="26"/>
      <c r="BCV136" s="26"/>
      <c r="BCW136" s="26"/>
      <c r="BCX136" s="26"/>
      <c r="BCY136" s="26"/>
      <c r="BCZ136" s="26"/>
      <c r="BDA136" s="26"/>
      <c r="BDB136" s="26"/>
      <c r="BDC136" s="26"/>
      <c r="BDD136" s="26"/>
      <c r="BDE136" s="26"/>
      <c r="BDF136" s="26"/>
      <c r="BDG136" s="26"/>
      <c r="BDH136" s="26"/>
      <c r="BDI136" s="26"/>
      <c r="BDJ136" s="26"/>
      <c r="BDK136" s="26"/>
      <c r="BDL136" s="26"/>
      <c r="BDM136" s="26"/>
      <c r="BDN136" s="26"/>
      <c r="BDO136" s="26"/>
      <c r="BDP136" s="26"/>
      <c r="BDQ136" s="26"/>
      <c r="BDR136" s="26"/>
      <c r="BDS136" s="26"/>
      <c r="BDT136" s="26"/>
      <c r="BDU136" s="26"/>
      <c r="BDV136" s="26"/>
      <c r="BDW136" s="26"/>
      <c r="BDX136" s="26"/>
      <c r="BDY136" s="26"/>
      <c r="BDZ136" s="26"/>
      <c r="BEA136" s="26"/>
      <c r="BEB136" s="26"/>
      <c r="BEC136" s="26"/>
      <c r="BED136" s="26"/>
      <c r="BEE136" s="26"/>
      <c r="BEF136" s="26"/>
      <c r="BEG136" s="26"/>
      <c r="BEH136" s="26"/>
      <c r="BEI136" s="26"/>
      <c r="BEJ136" s="26"/>
      <c r="BEK136" s="26"/>
      <c r="BEL136" s="26"/>
      <c r="BEM136" s="26"/>
      <c r="BEN136" s="26"/>
      <c r="BEO136" s="26"/>
      <c r="BEP136" s="26"/>
      <c r="BEQ136" s="26"/>
      <c r="BER136" s="26"/>
      <c r="BES136" s="26"/>
      <c r="BET136" s="26"/>
      <c r="BEU136" s="26"/>
      <c r="BEV136" s="26"/>
      <c r="BEW136" s="26"/>
      <c r="BEX136" s="26"/>
      <c r="BEY136" s="26"/>
      <c r="BEZ136" s="26"/>
      <c r="BFA136" s="26"/>
      <c r="BFB136" s="26"/>
      <c r="BFC136" s="26"/>
      <c r="BFD136" s="26"/>
      <c r="BFE136" s="26"/>
      <c r="BFF136" s="26"/>
      <c r="BFG136" s="26"/>
      <c r="BFH136" s="26"/>
      <c r="BFI136" s="26"/>
      <c r="BFJ136" s="26"/>
      <c r="BFK136" s="26"/>
      <c r="BFL136" s="26"/>
      <c r="BFM136" s="26"/>
      <c r="BFN136" s="26"/>
      <c r="BFO136" s="26"/>
      <c r="BFP136" s="26"/>
      <c r="BFQ136" s="26"/>
      <c r="BFR136" s="26"/>
      <c r="BFS136" s="26"/>
      <c r="BFT136" s="26"/>
      <c r="BFU136" s="26"/>
      <c r="BFV136" s="26"/>
      <c r="BFW136" s="26"/>
      <c r="BFX136" s="26"/>
      <c r="BFY136" s="26"/>
      <c r="BFZ136" s="26"/>
      <c r="BGA136" s="26"/>
      <c r="BGB136" s="26"/>
      <c r="BGC136" s="26"/>
      <c r="BGD136" s="26"/>
      <c r="BGE136" s="26"/>
      <c r="BGF136" s="26"/>
      <c r="BGG136" s="26"/>
      <c r="BGH136" s="26"/>
      <c r="BGI136" s="26"/>
      <c r="BGJ136" s="26"/>
      <c r="BGK136" s="26"/>
      <c r="BGL136" s="26"/>
      <c r="BGM136" s="26"/>
      <c r="BGN136" s="26"/>
      <c r="BGO136" s="26"/>
      <c r="BGP136" s="26"/>
      <c r="BGQ136" s="26"/>
      <c r="BGR136" s="26"/>
      <c r="BGS136" s="26"/>
      <c r="BGT136" s="26"/>
      <c r="BGU136" s="26"/>
      <c r="BGV136" s="26"/>
      <c r="BGW136" s="26"/>
      <c r="BGX136" s="26"/>
      <c r="BGY136" s="26"/>
      <c r="BGZ136" s="26"/>
      <c r="BHA136" s="26"/>
      <c r="BHB136" s="26"/>
      <c r="BHC136" s="26"/>
      <c r="BHD136" s="26"/>
      <c r="BHE136" s="26"/>
      <c r="BHF136" s="26"/>
      <c r="BHG136" s="26"/>
      <c r="BHH136" s="26"/>
      <c r="BHI136" s="26"/>
      <c r="BHJ136" s="26"/>
      <c r="BHK136" s="26"/>
      <c r="BHL136" s="26"/>
      <c r="BHM136" s="26"/>
      <c r="BHN136" s="26"/>
      <c r="BHO136" s="26"/>
      <c r="BHP136" s="26"/>
      <c r="BHQ136" s="26"/>
      <c r="BHR136" s="26"/>
      <c r="BHS136" s="26"/>
      <c r="BHT136" s="26"/>
      <c r="BHU136" s="26"/>
      <c r="BHV136" s="26"/>
      <c r="BHW136" s="26"/>
      <c r="BHX136" s="26"/>
      <c r="BHY136" s="26"/>
      <c r="BHZ136" s="26"/>
      <c r="BIA136" s="26"/>
      <c r="BIB136" s="26"/>
      <c r="BIC136" s="26"/>
      <c r="BID136" s="26"/>
      <c r="BIE136" s="26"/>
      <c r="BIF136" s="26"/>
      <c r="BIG136" s="26"/>
      <c r="BIH136" s="26"/>
      <c r="BII136" s="26"/>
      <c r="BIJ136" s="26"/>
      <c r="BIK136" s="26"/>
      <c r="BIL136" s="26"/>
      <c r="BIM136" s="26"/>
      <c r="BIN136" s="26"/>
      <c r="BIO136" s="26"/>
      <c r="BIP136" s="26"/>
      <c r="BIQ136" s="26"/>
      <c r="BIR136" s="26"/>
      <c r="BIS136" s="26"/>
      <c r="BIT136" s="26"/>
      <c r="BIU136" s="26"/>
      <c r="BIV136" s="26"/>
      <c r="BIW136" s="26"/>
      <c r="BIX136" s="26"/>
      <c r="BIY136" s="26"/>
      <c r="BIZ136" s="26"/>
      <c r="BJA136" s="26"/>
      <c r="BJB136" s="26"/>
      <c r="BJC136" s="26"/>
      <c r="BJD136" s="26"/>
      <c r="BJE136" s="26"/>
      <c r="BJF136" s="26"/>
      <c r="BJG136" s="26"/>
      <c r="BJH136" s="26"/>
      <c r="BJI136" s="26"/>
      <c r="BJJ136" s="26"/>
      <c r="BJK136" s="26"/>
      <c r="BJL136" s="26"/>
      <c r="BJM136" s="26"/>
      <c r="BJN136" s="26"/>
      <c r="BJO136" s="26"/>
      <c r="BJP136" s="26"/>
      <c r="BJQ136" s="26"/>
      <c r="BJR136" s="26"/>
      <c r="BJS136" s="26"/>
      <c r="BJT136" s="26"/>
      <c r="BJU136" s="26"/>
      <c r="BJV136" s="26"/>
      <c r="BJW136" s="26"/>
      <c r="BJX136" s="26"/>
      <c r="BJY136" s="26"/>
      <c r="BJZ136" s="26"/>
      <c r="BKA136" s="26"/>
      <c r="BKB136" s="26"/>
      <c r="BKC136" s="26"/>
      <c r="BKD136" s="26"/>
      <c r="BKE136" s="26"/>
      <c r="BKF136" s="26"/>
      <c r="BKG136" s="26"/>
      <c r="BKH136" s="26"/>
      <c r="BKI136" s="26"/>
      <c r="BKJ136" s="26"/>
      <c r="BKK136" s="26"/>
      <c r="BKL136" s="26"/>
      <c r="BKM136" s="26"/>
      <c r="BKN136" s="26"/>
      <c r="BKO136" s="26"/>
      <c r="BKP136" s="26"/>
      <c r="BKQ136" s="26"/>
      <c r="BKR136" s="26"/>
      <c r="BKS136" s="26"/>
      <c r="BKT136" s="26"/>
      <c r="BKU136" s="26"/>
      <c r="BKV136" s="26"/>
      <c r="BKW136" s="26"/>
      <c r="BKX136" s="26"/>
      <c r="BKY136" s="26"/>
      <c r="BKZ136" s="26"/>
      <c r="BLA136" s="26"/>
      <c r="BLB136" s="26"/>
      <c r="BLC136" s="26"/>
      <c r="BLD136" s="26"/>
      <c r="BLE136" s="26"/>
      <c r="BLF136" s="26"/>
      <c r="BLG136" s="26"/>
      <c r="BLH136" s="26"/>
      <c r="BLI136" s="26"/>
      <c r="BLJ136" s="26"/>
      <c r="BLK136" s="26"/>
      <c r="BLL136" s="26"/>
      <c r="BLM136" s="26"/>
      <c r="BLN136" s="26"/>
      <c r="BLO136" s="26"/>
      <c r="BLP136" s="26"/>
      <c r="BLQ136" s="26"/>
      <c r="BLR136" s="26"/>
      <c r="BLS136" s="26"/>
      <c r="BLT136" s="26"/>
      <c r="BLU136" s="26"/>
      <c r="BLV136" s="26"/>
      <c r="BLW136" s="26"/>
      <c r="BLX136" s="26"/>
      <c r="BLY136" s="26"/>
      <c r="BLZ136" s="26"/>
      <c r="BMA136" s="26"/>
      <c r="BMB136" s="26"/>
      <c r="BMC136" s="26"/>
      <c r="BMD136" s="26"/>
      <c r="BME136" s="26"/>
      <c r="BMF136" s="26"/>
      <c r="BMG136" s="26"/>
      <c r="BMH136" s="26"/>
      <c r="BMI136" s="26"/>
      <c r="BMJ136" s="26"/>
      <c r="BMK136" s="26"/>
      <c r="BML136" s="26"/>
      <c r="BMM136" s="26"/>
      <c r="BMN136" s="26"/>
      <c r="BMO136" s="26"/>
      <c r="BMP136" s="26"/>
      <c r="BMQ136" s="26"/>
      <c r="BMR136" s="26"/>
      <c r="BMS136" s="26"/>
      <c r="BMT136" s="26"/>
      <c r="BMU136" s="26"/>
      <c r="BMV136" s="26"/>
      <c r="BMW136" s="26"/>
      <c r="BMX136" s="26"/>
      <c r="BMY136" s="26"/>
      <c r="BMZ136" s="26"/>
      <c r="BNA136" s="26"/>
      <c r="BNB136" s="26"/>
      <c r="BNC136" s="26"/>
      <c r="BND136" s="26"/>
      <c r="BNE136" s="26"/>
      <c r="BNF136" s="26"/>
      <c r="BNG136" s="26"/>
      <c r="BNH136" s="26"/>
      <c r="BNI136" s="26"/>
      <c r="BNJ136" s="26"/>
      <c r="BNK136" s="26"/>
      <c r="BNL136" s="26"/>
      <c r="BNM136" s="26"/>
      <c r="BNN136" s="26"/>
      <c r="BNO136" s="26"/>
      <c r="BNP136" s="26"/>
      <c r="BNQ136" s="26"/>
      <c r="BNR136" s="26"/>
      <c r="BNS136" s="26"/>
      <c r="BNT136" s="26"/>
      <c r="BNU136" s="26"/>
      <c r="BNV136" s="26"/>
      <c r="BNW136" s="26"/>
      <c r="BNX136" s="26"/>
      <c r="BNY136" s="26"/>
      <c r="BNZ136" s="26"/>
      <c r="BOA136" s="26"/>
      <c r="BOB136" s="26"/>
      <c r="BOC136" s="26"/>
      <c r="BOD136" s="26"/>
      <c r="BOE136" s="26"/>
      <c r="BOF136" s="26"/>
      <c r="BOG136" s="26"/>
      <c r="BOH136" s="26"/>
      <c r="BOI136" s="26"/>
      <c r="BOJ136" s="26"/>
      <c r="BOK136" s="26"/>
      <c r="BOL136" s="26"/>
      <c r="BOM136" s="26"/>
      <c r="BON136" s="26"/>
      <c r="BOO136" s="26"/>
      <c r="BOP136" s="26"/>
      <c r="BOQ136" s="26"/>
      <c r="BOR136" s="26"/>
      <c r="BOS136" s="26"/>
      <c r="BOT136" s="26"/>
      <c r="BOU136" s="26"/>
      <c r="BOV136" s="26"/>
      <c r="BOW136" s="26"/>
      <c r="BOX136" s="26"/>
      <c r="BOY136" s="26"/>
      <c r="BOZ136" s="26"/>
      <c r="BPA136" s="26"/>
      <c r="BPB136" s="26"/>
      <c r="BPC136" s="26"/>
      <c r="BPD136" s="26"/>
      <c r="BPE136" s="26"/>
      <c r="BPF136" s="26"/>
      <c r="BPG136" s="26"/>
      <c r="BPH136" s="26"/>
      <c r="BPI136" s="26"/>
      <c r="BPJ136" s="26"/>
      <c r="BPK136" s="26"/>
      <c r="BPL136" s="26"/>
      <c r="BPM136" s="26"/>
      <c r="BPN136" s="26"/>
      <c r="BPO136" s="26"/>
      <c r="BPP136" s="26"/>
      <c r="BPQ136" s="26"/>
      <c r="BPR136" s="26"/>
      <c r="BPS136" s="26"/>
      <c r="BPT136" s="26"/>
      <c r="BPU136" s="26"/>
      <c r="BPV136" s="26"/>
      <c r="BPW136" s="26"/>
      <c r="BPX136" s="26"/>
      <c r="BPY136" s="26"/>
      <c r="BPZ136" s="26"/>
      <c r="BQA136" s="26"/>
      <c r="BQB136" s="26"/>
      <c r="BQC136" s="26"/>
      <c r="BQD136" s="26"/>
      <c r="BQE136" s="26"/>
      <c r="BQF136" s="26"/>
      <c r="BQG136" s="26"/>
      <c r="BQH136" s="26"/>
      <c r="BQI136" s="26"/>
      <c r="BQJ136" s="26"/>
      <c r="BQK136" s="26"/>
      <c r="BQL136" s="26"/>
      <c r="BQM136" s="26"/>
      <c r="BQN136" s="26"/>
      <c r="BQO136" s="26"/>
      <c r="BQP136" s="26"/>
      <c r="BQQ136" s="26"/>
      <c r="BQR136" s="26"/>
      <c r="BQS136" s="26"/>
      <c r="BQT136" s="26"/>
      <c r="BQU136" s="26"/>
      <c r="BQV136" s="26"/>
      <c r="BQW136" s="26"/>
      <c r="BQX136" s="26"/>
      <c r="BQY136" s="26"/>
      <c r="BQZ136" s="26"/>
      <c r="BRA136" s="26"/>
      <c r="BRB136" s="26"/>
      <c r="BRC136" s="26"/>
      <c r="BRD136" s="26"/>
      <c r="BRE136" s="26"/>
      <c r="BRF136" s="26"/>
      <c r="BRG136" s="26"/>
      <c r="BRH136" s="26"/>
      <c r="BRI136" s="26"/>
      <c r="BRJ136" s="26"/>
      <c r="BRK136" s="26"/>
      <c r="BRL136" s="26"/>
      <c r="BRM136" s="26"/>
      <c r="BRN136" s="26"/>
      <c r="BRO136" s="26"/>
      <c r="BRP136" s="26"/>
      <c r="BRQ136" s="26"/>
      <c r="BRR136" s="26"/>
      <c r="BRS136" s="26"/>
      <c r="BRT136" s="26"/>
      <c r="BRU136" s="26"/>
      <c r="BRV136" s="26"/>
      <c r="BRW136" s="26"/>
      <c r="BRX136" s="26"/>
      <c r="BRY136" s="26"/>
      <c r="BRZ136" s="26"/>
      <c r="BSA136" s="26"/>
      <c r="BSB136" s="26"/>
      <c r="BSC136" s="26"/>
      <c r="BSD136" s="26"/>
      <c r="BSE136" s="26"/>
      <c r="BSF136" s="26"/>
      <c r="BSG136" s="26"/>
      <c r="BSH136" s="26"/>
      <c r="BSI136" s="26"/>
      <c r="BSJ136" s="26"/>
      <c r="BSK136" s="26"/>
      <c r="BSL136" s="26"/>
      <c r="BSM136" s="26"/>
      <c r="BSN136" s="26"/>
      <c r="BSO136" s="26"/>
      <c r="BSP136" s="26"/>
      <c r="BSQ136" s="26"/>
      <c r="BSR136" s="26"/>
      <c r="BSS136" s="26"/>
      <c r="BST136" s="26"/>
      <c r="BSU136" s="26"/>
      <c r="BSV136" s="26"/>
      <c r="BSW136" s="26"/>
      <c r="BSX136" s="26"/>
      <c r="BSY136" s="26"/>
      <c r="BSZ136" s="26"/>
      <c r="BTA136" s="26"/>
      <c r="BTB136" s="26"/>
      <c r="BTC136" s="26"/>
      <c r="BTD136" s="26"/>
      <c r="BTE136" s="26"/>
      <c r="BTF136" s="26"/>
      <c r="BTG136" s="26"/>
      <c r="BTH136" s="26"/>
      <c r="BTI136" s="26"/>
      <c r="BTJ136" s="26"/>
      <c r="BTK136" s="26"/>
      <c r="BTL136" s="26"/>
      <c r="BTM136" s="26"/>
      <c r="BTN136" s="26"/>
      <c r="BTO136" s="26"/>
      <c r="BTP136" s="26"/>
      <c r="BTQ136" s="26"/>
      <c r="BTR136" s="26"/>
      <c r="BTS136" s="26"/>
      <c r="BTT136" s="26"/>
      <c r="BTU136" s="26"/>
      <c r="BTV136" s="26"/>
      <c r="BTW136" s="26"/>
      <c r="BTX136" s="26"/>
      <c r="BTY136" s="26"/>
      <c r="BTZ136" s="26"/>
      <c r="BUA136" s="26"/>
    </row>
    <row r="137" spans="1:1899" s="23" customFormat="1" ht="83.25" customHeight="1" x14ac:dyDescent="0.25">
      <c r="A137" s="34" t="s">
        <v>82</v>
      </c>
      <c r="B137" s="48" t="s">
        <v>23</v>
      </c>
      <c r="C137" s="48" t="s">
        <v>24</v>
      </c>
      <c r="D137" s="48" t="s">
        <v>263</v>
      </c>
      <c r="E137" s="48" t="s">
        <v>43</v>
      </c>
      <c r="F137" s="55" t="s">
        <v>152</v>
      </c>
      <c r="G137" s="19">
        <v>0</v>
      </c>
      <c r="H137" s="37">
        <v>44896</v>
      </c>
      <c r="I137" s="34" t="s">
        <v>64</v>
      </c>
      <c r="J137" s="15">
        <v>0</v>
      </c>
      <c r="K137" s="15">
        <v>0</v>
      </c>
      <c r="L137" s="15">
        <v>600</v>
      </c>
      <c r="M137" s="15">
        <v>0</v>
      </c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  <c r="DW137" s="26"/>
      <c r="DX137" s="26"/>
      <c r="DY137" s="26"/>
      <c r="DZ137" s="26"/>
      <c r="EA137" s="26"/>
      <c r="EB137" s="26"/>
      <c r="EC137" s="26"/>
      <c r="ED137" s="26"/>
      <c r="EE137" s="26"/>
      <c r="EF137" s="26"/>
      <c r="EG137" s="26"/>
      <c r="EH137" s="26"/>
      <c r="EI137" s="26"/>
      <c r="EJ137" s="26"/>
      <c r="EK137" s="26"/>
      <c r="EL137" s="26"/>
      <c r="EM137" s="26"/>
      <c r="EN137" s="26"/>
      <c r="EO137" s="26"/>
      <c r="EP137" s="26"/>
      <c r="EQ137" s="26"/>
      <c r="ER137" s="26"/>
      <c r="ES137" s="26"/>
      <c r="ET137" s="26"/>
      <c r="EU137" s="26"/>
      <c r="EV137" s="26"/>
      <c r="EW137" s="26"/>
      <c r="EX137" s="26"/>
      <c r="EY137" s="26"/>
      <c r="EZ137" s="26"/>
      <c r="FA137" s="26"/>
      <c r="FB137" s="26"/>
      <c r="FC137" s="26"/>
      <c r="FD137" s="26"/>
      <c r="FE137" s="26"/>
      <c r="FF137" s="26"/>
      <c r="FG137" s="26"/>
      <c r="FH137" s="26"/>
      <c r="FI137" s="26"/>
      <c r="FJ137" s="26"/>
      <c r="FK137" s="26"/>
      <c r="FL137" s="26"/>
      <c r="FM137" s="26"/>
      <c r="FN137" s="26"/>
      <c r="FO137" s="26"/>
      <c r="FP137" s="26"/>
      <c r="FQ137" s="26"/>
      <c r="FR137" s="26"/>
      <c r="FS137" s="26"/>
      <c r="FT137" s="26"/>
      <c r="FU137" s="26"/>
      <c r="FV137" s="26"/>
      <c r="FW137" s="26"/>
      <c r="FX137" s="26"/>
      <c r="FY137" s="26"/>
      <c r="FZ137" s="26"/>
      <c r="GA137" s="26"/>
      <c r="GB137" s="26"/>
      <c r="GC137" s="26"/>
      <c r="GD137" s="26"/>
      <c r="GE137" s="26"/>
      <c r="GF137" s="26"/>
      <c r="GG137" s="26"/>
      <c r="GH137" s="26"/>
      <c r="GI137" s="26"/>
      <c r="GJ137" s="26"/>
      <c r="GK137" s="26"/>
      <c r="GL137" s="26"/>
      <c r="GM137" s="26"/>
      <c r="GN137" s="26"/>
      <c r="GO137" s="26"/>
      <c r="GP137" s="26"/>
      <c r="GQ137" s="26"/>
      <c r="GR137" s="26"/>
      <c r="GS137" s="26"/>
      <c r="GT137" s="26"/>
      <c r="GU137" s="26"/>
      <c r="GV137" s="26"/>
      <c r="GW137" s="26"/>
      <c r="GX137" s="26"/>
      <c r="GY137" s="26"/>
      <c r="GZ137" s="26"/>
      <c r="HA137" s="26"/>
      <c r="HB137" s="26"/>
      <c r="HC137" s="26"/>
      <c r="HD137" s="26"/>
      <c r="HE137" s="26"/>
      <c r="HF137" s="26"/>
      <c r="HG137" s="26"/>
      <c r="HH137" s="26"/>
      <c r="HI137" s="26"/>
      <c r="HJ137" s="26"/>
      <c r="HK137" s="26"/>
      <c r="HL137" s="26"/>
      <c r="HM137" s="26"/>
      <c r="HN137" s="26"/>
      <c r="HO137" s="26"/>
      <c r="HP137" s="26"/>
      <c r="HQ137" s="26"/>
      <c r="HR137" s="26"/>
      <c r="HS137" s="26"/>
      <c r="HT137" s="26"/>
      <c r="HU137" s="26"/>
      <c r="HV137" s="26"/>
      <c r="HW137" s="26"/>
      <c r="HX137" s="26"/>
      <c r="HY137" s="26"/>
      <c r="HZ137" s="26"/>
      <c r="IA137" s="26"/>
      <c r="IB137" s="26"/>
      <c r="IC137" s="26"/>
      <c r="ID137" s="26"/>
      <c r="IE137" s="26"/>
      <c r="IF137" s="26"/>
      <c r="IG137" s="26"/>
      <c r="IH137" s="26"/>
      <c r="II137" s="26"/>
      <c r="IJ137" s="26"/>
      <c r="IK137" s="26"/>
      <c r="IL137" s="26"/>
      <c r="IM137" s="26"/>
      <c r="IN137" s="26"/>
      <c r="IO137" s="26"/>
      <c r="IP137" s="26"/>
      <c r="IQ137" s="26"/>
      <c r="IR137" s="26"/>
      <c r="IS137" s="26"/>
      <c r="IT137" s="26"/>
      <c r="IU137" s="26"/>
      <c r="IV137" s="26"/>
      <c r="IW137" s="26"/>
      <c r="IX137" s="26"/>
      <c r="IY137" s="26"/>
      <c r="IZ137" s="26"/>
      <c r="JA137" s="26"/>
      <c r="JB137" s="26"/>
      <c r="JC137" s="26"/>
      <c r="JD137" s="26"/>
      <c r="JE137" s="26"/>
      <c r="JF137" s="26"/>
      <c r="JG137" s="26"/>
      <c r="JH137" s="26"/>
      <c r="JI137" s="26"/>
      <c r="JJ137" s="26"/>
      <c r="JK137" s="26"/>
      <c r="JL137" s="26"/>
      <c r="JM137" s="26"/>
      <c r="JN137" s="26"/>
      <c r="JO137" s="26"/>
      <c r="JP137" s="26"/>
      <c r="JQ137" s="26"/>
      <c r="JR137" s="26"/>
      <c r="JS137" s="26"/>
      <c r="JT137" s="26"/>
      <c r="JU137" s="26"/>
      <c r="JV137" s="26"/>
      <c r="JW137" s="26"/>
      <c r="JX137" s="26"/>
      <c r="JY137" s="26"/>
      <c r="JZ137" s="26"/>
      <c r="KA137" s="26"/>
      <c r="KB137" s="26"/>
      <c r="KC137" s="26"/>
      <c r="KD137" s="26"/>
      <c r="KE137" s="26"/>
      <c r="KF137" s="26"/>
      <c r="KG137" s="26"/>
      <c r="KH137" s="26"/>
      <c r="KI137" s="26"/>
      <c r="KJ137" s="26"/>
      <c r="KK137" s="26"/>
      <c r="KL137" s="26"/>
      <c r="KM137" s="26"/>
      <c r="KN137" s="26"/>
      <c r="KO137" s="26"/>
      <c r="KP137" s="26"/>
      <c r="KQ137" s="26"/>
      <c r="KR137" s="26"/>
      <c r="KS137" s="26"/>
      <c r="KT137" s="26"/>
      <c r="KU137" s="26"/>
      <c r="KV137" s="26"/>
      <c r="KW137" s="26"/>
      <c r="KX137" s="26"/>
      <c r="KY137" s="26"/>
      <c r="KZ137" s="26"/>
      <c r="LA137" s="26"/>
      <c r="LB137" s="26"/>
      <c r="LC137" s="26"/>
      <c r="LD137" s="26"/>
      <c r="LE137" s="26"/>
      <c r="LF137" s="26"/>
      <c r="LG137" s="26"/>
      <c r="LH137" s="26"/>
      <c r="LI137" s="26"/>
      <c r="LJ137" s="26"/>
      <c r="LK137" s="26"/>
      <c r="LL137" s="26"/>
      <c r="LM137" s="26"/>
      <c r="LN137" s="26"/>
      <c r="LO137" s="26"/>
      <c r="LP137" s="26"/>
      <c r="LQ137" s="26"/>
      <c r="LR137" s="26"/>
      <c r="LS137" s="26"/>
      <c r="LT137" s="26"/>
      <c r="LU137" s="26"/>
      <c r="LV137" s="26"/>
      <c r="LW137" s="26"/>
      <c r="LX137" s="26"/>
      <c r="LY137" s="26"/>
      <c r="LZ137" s="26"/>
      <c r="MA137" s="26"/>
      <c r="MB137" s="26"/>
      <c r="MC137" s="26"/>
      <c r="MD137" s="26"/>
      <c r="ME137" s="26"/>
      <c r="MF137" s="26"/>
      <c r="MG137" s="26"/>
      <c r="MH137" s="26"/>
      <c r="MI137" s="26"/>
      <c r="MJ137" s="26"/>
      <c r="MK137" s="26"/>
      <c r="ML137" s="26"/>
      <c r="MM137" s="26"/>
      <c r="MN137" s="26"/>
      <c r="MO137" s="26"/>
      <c r="MP137" s="26"/>
      <c r="MQ137" s="26"/>
      <c r="MR137" s="26"/>
      <c r="MS137" s="26"/>
      <c r="MT137" s="26"/>
      <c r="MU137" s="26"/>
      <c r="MV137" s="26"/>
      <c r="MW137" s="26"/>
      <c r="MX137" s="26"/>
      <c r="MY137" s="26"/>
      <c r="MZ137" s="26"/>
      <c r="NA137" s="26"/>
      <c r="NB137" s="26"/>
      <c r="NC137" s="26"/>
      <c r="ND137" s="26"/>
      <c r="NE137" s="26"/>
      <c r="NF137" s="26"/>
      <c r="NG137" s="26"/>
      <c r="NH137" s="26"/>
      <c r="NI137" s="26"/>
      <c r="NJ137" s="26"/>
      <c r="NK137" s="26"/>
      <c r="NL137" s="26"/>
      <c r="NM137" s="26"/>
      <c r="NN137" s="26"/>
      <c r="NO137" s="26"/>
      <c r="NP137" s="26"/>
      <c r="NQ137" s="26"/>
      <c r="NR137" s="26"/>
      <c r="NS137" s="26"/>
      <c r="NT137" s="26"/>
      <c r="NU137" s="26"/>
      <c r="NV137" s="26"/>
      <c r="NW137" s="26"/>
      <c r="NX137" s="26"/>
      <c r="NY137" s="26"/>
      <c r="NZ137" s="26"/>
      <c r="OA137" s="26"/>
      <c r="OB137" s="26"/>
      <c r="OC137" s="26"/>
      <c r="OD137" s="26"/>
      <c r="OE137" s="26"/>
      <c r="OF137" s="26"/>
      <c r="OG137" s="26"/>
      <c r="OH137" s="26"/>
      <c r="OI137" s="26"/>
      <c r="OJ137" s="26"/>
      <c r="OK137" s="26"/>
      <c r="OL137" s="26"/>
      <c r="OM137" s="26"/>
      <c r="ON137" s="26"/>
      <c r="OO137" s="26"/>
      <c r="OP137" s="26"/>
      <c r="OQ137" s="26"/>
      <c r="OR137" s="26"/>
      <c r="OS137" s="26"/>
      <c r="OT137" s="26"/>
      <c r="OU137" s="26"/>
      <c r="OV137" s="26"/>
      <c r="OW137" s="26"/>
      <c r="OX137" s="26"/>
      <c r="OY137" s="26"/>
      <c r="OZ137" s="26"/>
      <c r="PA137" s="26"/>
      <c r="PB137" s="26"/>
      <c r="PC137" s="26"/>
      <c r="PD137" s="26"/>
      <c r="PE137" s="26"/>
      <c r="PF137" s="26"/>
      <c r="PG137" s="26"/>
      <c r="PH137" s="26"/>
      <c r="PI137" s="26"/>
      <c r="PJ137" s="26"/>
      <c r="PK137" s="26"/>
      <c r="PL137" s="26"/>
      <c r="PM137" s="26"/>
      <c r="PN137" s="26"/>
      <c r="PO137" s="26"/>
      <c r="PP137" s="26"/>
      <c r="PQ137" s="26"/>
      <c r="PR137" s="26"/>
      <c r="PS137" s="26"/>
      <c r="PT137" s="26"/>
      <c r="PU137" s="26"/>
      <c r="PV137" s="26"/>
      <c r="PW137" s="26"/>
      <c r="PX137" s="26"/>
      <c r="PY137" s="26"/>
      <c r="PZ137" s="26"/>
      <c r="QA137" s="26"/>
      <c r="QB137" s="26"/>
      <c r="QC137" s="26"/>
      <c r="QD137" s="26"/>
      <c r="QE137" s="26"/>
      <c r="QF137" s="26"/>
      <c r="QG137" s="26"/>
      <c r="QH137" s="26"/>
      <c r="QI137" s="26"/>
      <c r="QJ137" s="26"/>
      <c r="QK137" s="26"/>
      <c r="QL137" s="26"/>
      <c r="QM137" s="26"/>
      <c r="QN137" s="26"/>
      <c r="QO137" s="26"/>
      <c r="QP137" s="26"/>
      <c r="QQ137" s="26"/>
      <c r="QR137" s="26"/>
      <c r="QS137" s="26"/>
      <c r="QT137" s="26"/>
      <c r="QU137" s="26"/>
      <c r="QV137" s="26"/>
      <c r="QW137" s="26"/>
      <c r="QX137" s="26"/>
      <c r="QY137" s="26"/>
      <c r="QZ137" s="26"/>
      <c r="RA137" s="26"/>
      <c r="RB137" s="26"/>
      <c r="RC137" s="26"/>
      <c r="RD137" s="26"/>
      <c r="RE137" s="26"/>
      <c r="RF137" s="26"/>
      <c r="RG137" s="26"/>
      <c r="RH137" s="26"/>
      <c r="RI137" s="26"/>
      <c r="RJ137" s="26"/>
      <c r="RK137" s="26"/>
      <c r="RL137" s="26"/>
      <c r="RM137" s="26"/>
      <c r="RN137" s="26"/>
      <c r="RO137" s="26"/>
      <c r="RP137" s="26"/>
      <c r="RQ137" s="26"/>
      <c r="RR137" s="26"/>
      <c r="RS137" s="26"/>
      <c r="RT137" s="26"/>
      <c r="RU137" s="26"/>
      <c r="RV137" s="26"/>
      <c r="RW137" s="26"/>
      <c r="RX137" s="26"/>
      <c r="RY137" s="26"/>
      <c r="RZ137" s="26"/>
      <c r="SA137" s="26"/>
      <c r="SB137" s="26"/>
      <c r="SC137" s="26"/>
      <c r="SD137" s="26"/>
      <c r="SE137" s="26"/>
      <c r="SF137" s="26"/>
      <c r="SG137" s="26"/>
      <c r="SH137" s="26"/>
      <c r="SI137" s="26"/>
      <c r="SJ137" s="26"/>
      <c r="SK137" s="26"/>
      <c r="SL137" s="26"/>
      <c r="SM137" s="26"/>
      <c r="SN137" s="26"/>
      <c r="SO137" s="26"/>
      <c r="SP137" s="26"/>
      <c r="SQ137" s="26"/>
      <c r="SR137" s="26"/>
      <c r="SS137" s="26"/>
      <c r="ST137" s="26"/>
      <c r="SU137" s="26"/>
      <c r="SV137" s="26"/>
      <c r="SW137" s="26"/>
      <c r="SX137" s="26"/>
      <c r="SY137" s="26"/>
      <c r="SZ137" s="26"/>
      <c r="TA137" s="26"/>
      <c r="TB137" s="26"/>
      <c r="TC137" s="26"/>
      <c r="TD137" s="26"/>
      <c r="TE137" s="26"/>
      <c r="TF137" s="26"/>
      <c r="TG137" s="26"/>
      <c r="TH137" s="26"/>
      <c r="TI137" s="26"/>
      <c r="TJ137" s="26"/>
      <c r="TK137" s="26"/>
      <c r="TL137" s="26"/>
      <c r="TM137" s="26"/>
      <c r="TN137" s="26"/>
      <c r="TO137" s="26"/>
      <c r="TP137" s="26"/>
      <c r="TQ137" s="26"/>
      <c r="TR137" s="26"/>
      <c r="TS137" s="26"/>
      <c r="TT137" s="26"/>
      <c r="TU137" s="26"/>
      <c r="TV137" s="26"/>
      <c r="TW137" s="26"/>
      <c r="TX137" s="26"/>
      <c r="TY137" s="26"/>
      <c r="TZ137" s="26"/>
      <c r="UA137" s="26"/>
      <c r="UB137" s="26"/>
      <c r="UC137" s="26"/>
      <c r="UD137" s="26"/>
      <c r="UE137" s="26"/>
      <c r="UF137" s="26"/>
      <c r="UG137" s="26"/>
      <c r="UH137" s="26"/>
      <c r="UI137" s="26"/>
      <c r="UJ137" s="26"/>
      <c r="UK137" s="26"/>
      <c r="UL137" s="26"/>
      <c r="UM137" s="26"/>
      <c r="UN137" s="26"/>
      <c r="UO137" s="26"/>
      <c r="UP137" s="26"/>
      <c r="UQ137" s="26"/>
      <c r="UR137" s="26"/>
      <c r="US137" s="26"/>
      <c r="UT137" s="26"/>
      <c r="UU137" s="26"/>
      <c r="UV137" s="26"/>
      <c r="UW137" s="26"/>
      <c r="UX137" s="26"/>
      <c r="UY137" s="26"/>
      <c r="UZ137" s="26"/>
      <c r="VA137" s="26"/>
      <c r="VB137" s="26"/>
      <c r="VC137" s="26"/>
      <c r="VD137" s="26"/>
      <c r="VE137" s="26"/>
      <c r="VF137" s="26"/>
      <c r="VG137" s="26"/>
      <c r="VH137" s="26"/>
      <c r="VI137" s="26"/>
      <c r="VJ137" s="26"/>
      <c r="VK137" s="26"/>
      <c r="VL137" s="26"/>
      <c r="VM137" s="26"/>
      <c r="VN137" s="26"/>
      <c r="VO137" s="26"/>
      <c r="VP137" s="26"/>
      <c r="VQ137" s="26"/>
      <c r="VR137" s="26"/>
      <c r="VS137" s="26"/>
      <c r="VT137" s="26"/>
      <c r="VU137" s="26"/>
      <c r="VV137" s="26"/>
      <c r="VW137" s="26"/>
      <c r="VX137" s="26"/>
      <c r="VY137" s="26"/>
      <c r="VZ137" s="26"/>
      <c r="WA137" s="26"/>
      <c r="WB137" s="26"/>
      <c r="WC137" s="26"/>
      <c r="WD137" s="26"/>
      <c r="WE137" s="26"/>
      <c r="WF137" s="26"/>
      <c r="WG137" s="26"/>
      <c r="WH137" s="26"/>
      <c r="WI137" s="26"/>
      <c r="WJ137" s="26"/>
      <c r="WK137" s="26"/>
      <c r="WL137" s="26"/>
      <c r="WM137" s="26"/>
      <c r="WN137" s="26"/>
      <c r="WO137" s="26"/>
      <c r="WP137" s="26"/>
      <c r="WQ137" s="26"/>
      <c r="WR137" s="26"/>
      <c r="WS137" s="26"/>
      <c r="WT137" s="26"/>
      <c r="WU137" s="26"/>
      <c r="WV137" s="26"/>
      <c r="WW137" s="26"/>
      <c r="WX137" s="26"/>
      <c r="WY137" s="26"/>
      <c r="WZ137" s="26"/>
      <c r="XA137" s="26"/>
      <c r="XB137" s="26"/>
      <c r="XC137" s="26"/>
      <c r="XD137" s="26"/>
      <c r="XE137" s="26"/>
      <c r="XF137" s="26"/>
      <c r="XG137" s="26"/>
      <c r="XH137" s="26"/>
      <c r="XI137" s="26"/>
      <c r="XJ137" s="26"/>
      <c r="XK137" s="26"/>
      <c r="XL137" s="26"/>
      <c r="XM137" s="26"/>
      <c r="XN137" s="26"/>
      <c r="XO137" s="26"/>
      <c r="XP137" s="26"/>
      <c r="XQ137" s="26"/>
      <c r="XR137" s="26"/>
      <c r="XS137" s="26"/>
      <c r="XT137" s="26"/>
      <c r="XU137" s="26"/>
      <c r="XV137" s="26"/>
      <c r="XW137" s="26"/>
      <c r="XX137" s="26"/>
      <c r="XY137" s="26"/>
      <c r="XZ137" s="26"/>
      <c r="YA137" s="26"/>
      <c r="YB137" s="26"/>
      <c r="YC137" s="26"/>
      <c r="YD137" s="26"/>
      <c r="YE137" s="26"/>
      <c r="YF137" s="26"/>
      <c r="YG137" s="26"/>
      <c r="YH137" s="26"/>
      <c r="YI137" s="26"/>
      <c r="YJ137" s="26"/>
      <c r="YK137" s="26"/>
      <c r="YL137" s="26"/>
      <c r="YM137" s="26"/>
      <c r="YN137" s="26"/>
      <c r="YO137" s="26"/>
      <c r="YP137" s="26"/>
      <c r="YQ137" s="26"/>
      <c r="YR137" s="26"/>
      <c r="YS137" s="26"/>
      <c r="YT137" s="26"/>
      <c r="YU137" s="26"/>
      <c r="YV137" s="26"/>
      <c r="YW137" s="26"/>
      <c r="YX137" s="26"/>
      <c r="YY137" s="26"/>
      <c r="YZ137" s="26"/>
      <c r="ZA137" s="26"/>
      <c r="ZB137" s="26"/>
      <c r="ZC137" s="26"/>
      <c r="ZD137" s="26"/>
      <c r="ZE137" s="26"/>
      <c r="ZF137" s="26"/>
      <c r="ZG137" s="26"/>
      <c r="ZH137" s="26"/>
      <c r="ZI137" s="26"/>
      <c r="ZJ137" s="26"/>
      <c r="ZK137" s="26"/>
      <c r="ZL137" s="26"/>
      <c r="ZM137" s="26"/>
      <c r="ZN137" s="26"/>
      <c r="ZO137" s="26"/>
      <c r="ZP137" s="26"/>
      <c r="ZQ137" s="26"/>
      <c r="ZR137" s="26"/>
      <c r="ZS137" s="26"/>
      <c r="ZT137" s="26"/>
      <c r="ZU137" s="26"/>
      <c r="ZV137" s="26"/>
      <c r="ZW137" s="26"/>
      <c r="ZX137" s="26"/>
      <c r="ZY137" s="26"/>
      <c r="ZZ137" s="26"/>
      <c r="AAA137" s="26"/>
      <c r="AAB137" s="26"/>
      <c r="AAC137" s="26"/>
      <c r="AAD137" s="26"/>
      <c r="AAE137" s="26"/>
      <c r="AAF137" s="26"/>
      <c r="AAG137" s="26"/>
      <c r="AAH137" s="26"/>
      <c r="AAI137" s="26"/>
      <c r="AAJ137" s="26"/>
      <c r="AAK137" s="26"/>
      <c r="AAL137" s="26"/>
      <c r="AAM137" s="26"/>
      <c r="AAN137" s="26"/>
      <c r="AAO137" s="26"/>
      <c r="AAP137" s="26"/>
      <c r="AAQ137" s="26"/>
      <c r="AAR137" s="26"/>
      <c r="AAS137" s="26"/>
      <c r="AAT137" s="26"/>
      <c r="AAU137" s="26"/>
      <c r="AAV137" s="26"/>
      <c r="AAW137" s="26"/>
      <c r="AAX137" s="26"/>
      <c r="AAY137" s="26"/>
      <c r="AAZ137" s="26"/>
      <c r="ABA137" s="26"/>
      <c r="ABB137" s="26"/>
      <c r="ABC137" s="26"/>
      <c r="ABD137" s="26"/>
      <c r="ABE137" s="26"/>
      <c r="ABF137" s="26"/>
      <c r="ABG137" s="26"/>
      <c r="ABH137" s="26"/>
      <c r="ABI137" s="26"/>
      <c r="ABJ137" s="26"/>
      <c r="ABK137" s="26"/>
      <c r="ABL137" s="26"/>
      <c r="ABM137" s="26"/>
      <c r="ABN137" s="26"/>
      <c r="ABO137" s="26"/>
      <c r="ABP137" s="26"/>
      <c r="ABQ137" s="26"/>
      <c r="ABR137" s="26"/>
      <c r="ABS137" s="26"/>
      <c r="ABT137" s="26"/>
      <c r="ABU137" s="26"/>
      <c r="ABV137" s="26"/>
      <c r="ABW137" s="26"/>
      <c r="ABX137" s="26"/>
      <c r="ABY137" s="26"/>
      <c r="ABZ137" s="26"/>
      <c r="ACA137" s="26"/>
      <c r="ACB137" s="26"/>
      <c r="ACC137" s="26"/>
      <c r="ACD137" s="26"/>
      <c r="ACE137" s="26"/>
      <c r="ACF137" s="26"/>
      <c r="ACG137" s="26"/>
      <c r="ACH137" s="26"/>
      <c r="ACI137" s="26"/>
      <c r="ACJ137" s="26"/>
      <c r="ACK137" s="26"/>
      <c r="ACL137" s="26"/>
      <c r="ACM137" s="26"/>
      <c r="ACN137" s="26"/>
      <c r="ACO137" s="26"/>
      <c r="ACP137" s="26"/>
      <c r="ACQ137" s="26"/>
      <c r="ACR137" s="26"/>
      <c r="ACS137" s="26"/>
      <c r="ACT137" s="26"/>
      <c r="ACU137" s="26"/>
      <c r="ACV137" s="26"/>
      <c r="ACW137" s="26"/>
      <c r="ACX137" s="26"/>
      <c r="ACY137" s="26"/>
      <c r="ACZ137" s="26"/>
      <c r="ADA137" s="26"/>
      <c r="ADB137" s="26"/>
      <c r="ADC137" s="26"/>
      <c r="ADD137" s="26"/>
      <c r="ADE137" s="26"/>
      <c r="ADF137" s="26"/>
      <c r="ADG137" s="26"/>
      <c r="ADH137" s="26"/>
      <c r="ADI137" s="26"/>
      <c r="ADJ137" s="26"/>
      <c r="ADK137" s="26"/>
      <c r="ADL137" s="26"/>
      <c r="ADM137" s="26"/>
      <c r="ADN137" s="26"/>
      <c r="ADO137" s="26"/>
      <c r="ADP137" s="26"/>
      <c r="ADQ137" s="26"/>
      <c r="ADR137" s="26"/>
      <c r="ADS137" s="26"/>
      <c r="ADT137" s="26"/>
      <c r="ADU137" s="26"/>
      <c r="ADV137" s="26"/>
      <c r="ADW137" s="26"/>
      <c r="ADX137" s="26"/>
      <c r="ADY137" s="26"/>
      <c r="ADZ137" s="26"/>
      <c r="AEA137" s="26"/>
      <c r="AEB137" s="26"/>
      <c r="AEC137" s="26"/>
      <c r="AED137" s="26"/>
      <c r="AEE137" s="26"/>
      <c r="AEF137" s="26"/>
      <c r="AEG137" s="26"/>
      <c r="AEH137" s="26"/>
      <c r="AEI137" s="26"/>
      <c r="AEJ137" s="26"/>
      <c r="AEK137" s="26"/>
      <c r="AEL137" s="26"/>
      <c r="AEM137" s="26"/>
      <c r="AEN137" s="26"/>
      <c r="AEO137" s="26"/>
      <c r="AEP137" s="26"/>
      <c r="AEQ137" s="26"/>
      <c r="AER137" s="26"/>
      <c r="AES137" s="26"/>
      <c r="AET137" s="26"/>
      <c r="AEU137" s="26"/>
      <c r="AEV137" s="26"/>
      <c r="AEW137" s="26"/>
      <c r="AEX137" s="26"/>
      <c r="AEY137" s="26"/>
      <c r="AEZ137" s="26"/>
      <c r="AFA137" s="26"/>
      <c r="AFB137" s="26"/>
      <c r="AFC137" s="26"/>
      <c r="AFD137" s="26"/>
      <c r="AFE137" s="26"/>
      <c r="AFF137" s="26"/>
      <c r="AFG137" s="26"/>
      <c r="AFH137" s="26"/>
      <c r="AFI137" s="26"/>
      <c r="AFJ137" s="26"/>
      <c r="AFK137" s="26"/>
      <c r="AFL137" s="26"/>
      <c r="AFM137" s="26"/>
      <c r="AFN137" s="26"/>
      <c r="AFO137" s="26"/>
      <c r="AFP137" s="26"/>
      <c r="AFQ137" s="26"/>
      <c r="AFR137" s="26"/>
      <c r="AFS137" s="26"/>
      <c r="AFT137" s="26"/>
      <c r="AFU137" s="26"/>
      <c r="AFV137" s="26"/>
      <c r="AFW137" s="26"/>
      <c r="AFX137" s="26"/>
      <c r="AFY137" s="26"/>
      <c r="AFZ137" s="26"/>
      <c r="AGA137" s="26"/>
      <c r="AGB137" s="26"/>
      <c r="AGC137" s="26"/>
      <c r="AGD137" s="26"/>
      <c r="AGE137" s="26"/>
      <c r="AGF137" s="26"/>
      <c r="AGG137" s="26"/>
      <c r="AGH137" s="26"/>
      <c r="AGI137" s="26"/>
      <c r="AGJ137" s="26"/>
      <c r="AGK137" s="26"/>
      <c r="AGL137" s="26"/>
      <c r="AGM137" s="26"/>
      <c r="AGN137" s="26"/>
      <c r="AGO137" s="26"/>
      <c r="AGP137" s="26"/>
      <c r="AGQ137" s="26"/>
      <c r="AGR137" s="26"/>
      <c r="AGS137" s="26"/>
      <c r="AGT137" s="26"/>
      <c r="AGU137" s="26"/>
      <c r="AGV137" s="26"/>
      <c r="AGW137" s="26"/>
      <c r="AGX137" s="26"/>
      <c r="AGY137" s="26"/>
      <c r="AGZ137" s="26"/>
      <c r="AHA137" s="26"/>
      <c r="AHB137" s="26"/>
      <c r="AHC137" s="26"/>
      <c r="AHD137" s="26"/>
      <c r="AHE137" s="26"/>
      <c r="AHF137" s="26"/>
      <c r="AHG137" s="26"/>
      <c r="AHH137" s="26"/>
      <c r="AHI137" s="26"/>
      <c r="AHJ137" s="26"/>
      <c r="AHK137" s="26"/>
      <c r="AHL137" s="26"/>
      <c r="AHM137" s="26"/>
      <c r="AHN137" s="26"/>
      <c r="AHO137" s="26"/>
      <c r="AHP137" s="26"/>
      <c r="AHQ137" s="26"/>
      <c r="AHR137" s="26"/>
      <c r="AHS137" s="26"/>
      <c r="AHT137" s="26"/>
      <c r="AHU137" s="26"/>
      <c r="AHV137" s="26"/>
      <c r="AHW137" s="26"/>
      <c r="AHX137" s="26"/>
      <c r="AHY137" s="26"/>
      <c r="AHZ137" s="26"/>
      <c r="AIA137" s="26"/>
      <c r="AIB137" s="26"/>
      <c r="AIC137" s="26"/>
      <c r="AID137" s="26"/>
      <c r="AIE137" s="26"/>
      <c r="AIF137" s="26"/>
      <c r="AIG137" s="26"/>
      <c r="AIH137" s="26"/>
      <c r="AII137" s="26"/>
      <c r="AIJ137" s="26"/>
      <c r="AIK137" s="26"/>
      <c r="AIL137" s="26"/>
      <c r="AIM137" s="26"/>
      <c r="AIN137" s="26"/>
      <c r="AIO137" s="26"/>
      <c r="AIP137" s="26"/>
      <c r="AIQ137" s="26"/>
      <c r="AIR137" s="26"/>
      <c r="AIS137" s="26"/>
      <c r="AIT137" s="26"/>
      <c r="AIU137" s="26"/>
      <c r="AIV137" s="26"/>
      <c r="AIW137" s="26"/>
      <c r="AIX137" s="26"/>
      <c r="AIY137" s="26"/>
      <c r="AIZ137" s="26"/>
      <c r="AJA137" s="26"/>
      <c r="AJB137" s="26"/>
      <c r="AJC137" s="26"/>
      <c r="AJD137" s="26"/>
      <c r="AJE137" s="26"/>
      <c r="AJF137" s="26"/>
      <c r="AJG137" s="26"/>
      <c r="AJH137" s="26"/>
      <c r="AJI137" s="26"/>
      <c r="AJJ137" s="26"/>
      <c r="AJK137" s="26"/>
      <c r="AJL137" s="26"/>
      <c r="AJM137" s="26"/>
      <c r="AJN137" s="26"/>
      <c r="AJO137" s="26"/>
      <c r="AJP137" s="26"/>
      <c r="AJQ137" s="26"/>
      <c r="AJR137" s="26"/>
      <c r="AJS137" s="26"/>
      <c r="AJT137" s="26"/>
      <c r="AJU137" s="26"/>
      <c r="AJV137" s="26"/>
      <c r="AJW137" s="26"/>
      <c r="AJX137" s="26"/>
      <c r="AJY137" s="26"/>
      <c r="AJZ137" s="26"/>
      <c r="AKA137" s="26"/>
      <c r="AKB137" s="26"/>
      <c r="AKC137" s="26"/>
      <c r="AKD137" s="26"/>
      <c r="AKE137" s="26"/>
      <c r="AKF137" s="26"/>
      <c r="AKG137" s="26"/>
      <c r="AKH137" s="26"/>
      <c r="AKI137" s="26"/>
      <c r="AKJ137" s="26"/>
      <c r="AKK137" s="26"/>
      <c r="AKL137" s="26"/>
      <c r="AKM137" s="26"/>
      <c r="AKN137" s="26"/>
      <c r="AKO137" s="26"/>
      <c r="AKP137" s="26"/>
      <c r="AKQ137" s="26"/>
      <c r="AKR137" s="26"/>
      <c r="AKS137" s="26"/>
      <c r="AKT137" s="26"/>
      <c r="AKU137" s="26"/>
      <c r="AKV137" s="26"/>
      <c r="AKW137" s="26"/>
      <c r="AKX137" s="26"/>
      <c r="AKY137" s="26"/>
      <c r="AKZ137" s="26"/>
      <c r="ALA137" s="26"/>
      <c r="ALB137" s="26"/>
      <c r="ALC137" s="26"/>
      <c r="ALD137" s="26"/>
      <c r="ALE137" s="26"/>
      <c r="ALF137" s="26"/>
      <c r="ALG137" s="26"/>
      <c r="ALH137" s="26"/>
      <c r="ALI137" s="26"/>
      <c r="ALJ137" s="26"/>
      <c r="ALK137" s="26"/>
      <c r="ALL137" s="26"/>
      <c r="ALM137" s="26"/>
      <c r="ALN137" s="26"/>
      <c r="ALO137" s="26"/>
      <c r="ALP137" s="26"/>
      <c r="ALQ137" s="26"/>
      <c r="ALR137" s="26"/>
      <c r="ALS137" s="26"/>
      <c r="ALT137" s="26"/>
      <c r="ALU137" s="26"/>
      <c r="ALV137" s="26"/>
      <c r="ALW137" s="26"/>
      <c r="ALX137" s="26"/>
      <c r="ALY137" s="26"/>
      <c r="ALZ137" s="26"/>
      <c r="AMA137" s="26"/>
      <c r="AMB137" s="26"/>
      <c r="AMC137" s="26"/>
      <c r="AMD137" s="26"/>
      <c r="AME137" s="26"/>
      <c r="AMF137" s="26"/>
      <c r="AMG137" s="26"/>
      <c r="AMH137" s="26"/>
      <c r="AMI137" s="26"/>
      <c r="AMJ137" s="26"/>
      <c r="AMK137" s="26"/>
      <c r="AML137" s="26"/>
      <c r="AMM137" s="26"/>
      <c r="AMN137" s="26"/>
      <c r="AMO137" s="26"/>
      <c r="AMP137" s="26"/>
      <c r="AMQ137" s="26"/>
      <c r="AMR137" s="26"/>
      <c r="AMS137" s="26"/>
      <c r="AMT137" s="26"/>
      <c r="AMU137" s="26"/>
      <c r="AMV137" s="26"/>
      <c r="AMW137" s="26"/>
      <c r="AMX137" s="26"/>
      <c r="AMY137" s="26"/>
      <c r="AMZ137" s="26"/>
      <c r="ANA137" s="26"/>
      <c r="ANB137" s="26"/>
      <c r="ANC137" s="26"/>
      <c r="AND137" s="26"/>
      <c r="ANE137" s="26"/>
      <c r="ANF137" s="26"/>
      <c r="ANG137" s="26"/>
      <c r="ANH137" s="26"/>
      <c r="ANI137" s="26"/>
      <c r="ANJ137" s="26"/>
      <c r="ANK137" s="26"/>
      <c r="ANL137" s="26"/>
      <c r="ANM137" s="26"/>
      <c r="ANN137" s="26"/>
      <c r="ANO137" s="26"/>
      <c r="ANP137" s="26"/>
      <c r="ANQ137" s="26"/>
      <c r="ANR137" s="26"/>
      <c r="ANS137" s="26"/>
      <c r="ANT137" s="26"/>
      <c r="ANU137" s="26"/>
      <c r="ANV137" s="26"/>
      <c r="ANW137" s="26"/>
      <c r="ANX137" s="26"/>
      <c r="ANY137" s="26"/>
      <c r="ANZ137" s="26"/>
      <c r="AOA137" s="26"/>
      <c r="AOB137" s="26"/>
      <c r="AOC137" s="26"/>
      <c r="AOD137" s="26"/>
      <c r="AOE137" s="26"/>
      <c r="AOF137" s="26"/>
      <c r="AOG137" s="26"/>
      <c r="AOH137" s="26"/>
      <c r="AOI137" s="26"/>
      <c r="AOJ137" s="26"/>
      <c r="AOK137" s="26"/>
      <c r="AOL137" s="26"/>
      <c r="AOM137" s="26"/>
      <c r="AON137" s="26"/>
      <c r="AOO137" s="26"/>
      <c r="AOP137" s="26"/>
      <c r="AOQ137" s="26"/>
      <c r="AOR137" s="26"/>
      <c r="AOS137" s="26"/>
      <c r="AOT137" s="26"/>
      <c r="AOU137" s="26"/>
      <c r="AOV137" s="26"/>
      <c r="AOW137" s="26"/>
      <c r="AOX137" s="26"/>
      <c r="AOY137" s="26"/>
      <c r="AOZ137" s="26"/>
      <c r="APA137" s="26"/>
      <c r="APB137" s="26"/>
      <c r="APC137" s="26"/>
      <c r="APD137" s="26"/>
      <c r="APE137" s="26"/>
      <c r="APF137" s="26"/>
      <c r="APG137" s="26"/>
      <c r="APH137" s="26"/>
      <c r="API137" s="26"/>
      <c r="APJ137" s="26"/>
      <c r="APK137" s="26"/>
      <c r="APL137" s="26"/>
      <c r="APM137" s="26"/>
      <c r="APN137" s="26"/>
      <c r="APO137" s="26"/>
      <c r="APP137" s="26"/>
      <c r="APQ137" s="26"/>
      <c r="APR137" s="26"/>
      <c r="APS137" s="26"/>
      <c r="APT137" s="26"/>
      <c r="APU137" s="26"/>
      <c r="APV137" s="26"/>
      <c r="APW137" s="26"/>
      <c r="APX137" s="26"/>
      <c r="APY137" s="26"/>
      <c r="APZ137" s="26"/>
      <c r="AQA137" s="26"/>
      <c r="AQB137" s="26"/>
      <c r="AQC137" s="26"/>
      <c r="AQD137" s="26"/>
      <c r="AQE137" s="26"/>
      <c r="AQF137" s="26"/>
      <c r="AQG137" s="26"/>
      <c r="AQH137" s="26"/>
      <c r="AQI137" s="26"/>
      <c r="AQJ137" s="26"/>
      <c r="AQK137" s="26"/>
      <c r="AQL137" s="26"/>
      <c r="AQM137" s="26"/>
      <c r="AQN137" s="26"/>
      <c r="AQO137" s="26"/>
      <c r="AQP137" s="26"/>
      <c r="AQQ137" s="26"/>
      <c r="AQR137" s="26"/>
      <c r="AQS137" s="26"/>
      <c r="AQT137" s="26"/>
      <c r="AQU137" s="26"/>
      <c r="AQV137" s="26"/>
      <c r="AQW137" s="26"/>
      <c r="AQX137" s="26"/>
      <c r="AQY137" s="26"/>
      <c r="AQZ137" s="26"/>
      <c r="ARA137" s="26"/>
      <c r="ARB137" s="26"/>
      <c r="ARC137" s="26"/>
      <c r="ARD137" s="26"/>
      <c r="ARE137" s="26"/>
      <c r="ARF137" s="26"/>
      <c r="ARG137" s="26"/>
      <c r="ARH137" s="26"/>
      <c r="ARI137" s="26"/>
      <c r="ARJ137" s="26"/>
      <c r="ARK137" s="26"/>
      <c r="ARL137" s="26"/>
      <c r="ARM137" s="26"/>
      <c r="ARN137" s="26"/>
      <c r="ARO137" s="26"/>
      <c r="ARP137" s="26"/>
      <c r="ARQ137" s="26"/>
      <c r="ARR137" s="26"/>
      <c r="ARS137" s="26"/>
      <c r="ART137" s="26"/>
      <c r="ARU137" s="26"/>
      <c r="ARV137" s="26"/>
      <c r="ARW137" s="26"/>
      <c r="ARX137" s="26"/>
      <c r="ARY137" s="26"/>
      <c r="ARZ137" s="26"/>
      <c r="ASA137" s="26"/>
      <c r="ASB137" s="26"/>
      <c r="ASC137" s="26"/>
      <c r="ASD137" s="26"/>
      <c r="ASE137" s="26"/>
      <c r="ASF137" s="26"/>
      <c r="ASG137" s="26"/>
      <c r="ASH137" s="26"/>
      <c r="ASI137" s="26"/>
      <c r="ASJ137" s="26"/>
      <c r="ASK137" s="26"/>
      <c r="ASL137" s="26"/>
      <c r="ASM137" s="26"/>
      <c r="ASN137" s="26"/>
      <c r="ASO137" s="26"/>
      <c r="ASP137" s="26"/>
      <c r="ASQ137" s="26"/>
      <c r="ASR137" s="26"/>
      <c r="ASS137" s="26"/>
      <c r="AST137" s="26"/>
      <c r="ASU137" s="26"/>
      <c r="ASV137" s="26"/>
      <c r="ASW137" s="26"/>
      <c r="ASX137" s="26"/>
      <c r="ASY137" s="26"/>
      <c r="ASZ137" s="26"/>
      <c r="ATA137" s="26"/>
      <c r="ATB137" s="26"/>
      <c r="ATC137" s="26"/>
      <c r="ATD137" s="26"/>
      <c r="ATE137" s="26"/>
      <c r="ATF137" s="26"/>
      <c r="ATG137" s="26"/>
      <c r="ATH137" s="26"/>
      <c r="ATI137" s="26"/>
      <c r="ATJ137" s="26"/>
      <c r="ATK137" s="26"/>
      <c r="ATL137" s="26"/>
      <c r="ATM137" s="26"/>
      <c r="ATN137" s="26"/>
      <c r="ATO137" s="26"/>
      <c r="ATP137" s="26"/>
      <c r="ATQ137" s="26"/>
      <c r="ATR137" s="26"/>
      <c r="ATS137" s="26"/>
      <c r="ATT137" s="26"/>
      <c r="ATU137" s="26"/>
      <c r="ATV137" s="26"/>
      <c r="ATW137" s="26"/>
      <c r="ATX137" s="26"/>
      <c r="ATY137" s="26"/>
      <c r="ATZ137" s="26"/>
      <c r="AUA137" s="26"/>
      <c r="AUB137" s="26"/>
      <c r="AUC137" s="26"/>
      <c r="AUD137" s="26"/>
      <c r="AUE137" s="26"/>
      <c r="AUF137" s="26"/>
      <c r="AUG137" s="26"/>
      <c r="AUH137" s="26"/>
      <c r="AUI137" s="26"/>
      <c r="AUJ137" s="26"/>
      <c r="AUK137" s="26"/>
      <c r="AUL137" s="26"/>
      <c r="AUM137" s="26"/>
      <c r="AUN137" s="26"/>
      <c r="AUO137" s="26"/>
      <c r="AUP137" s="26"/>
      <c r="AUQ137" s="26"/>
      <c r="AUR137" s="26"/>
      <c r="AUS137" s="26"/>
      <c r="AUT137" s="26"/>
      <c r="AUU137" s="26"/>
      <c r="AUV137" s="26"/>
      <c r="AUW137" s="26"/>
      <c r="AUX137" s="26"/>
      <c r="AUY137" s="26"/>
      <c r="AUZ137" s="26"/>
      <c r="AVA137" s="26"/>
      <c r="AVB137" s="26"/>
      <c r="AVC137" s="26"/>
      <c r="AVD137" s="26"/>
      <c r="AVE137" s="26"/>
      <c r="AVF137" s="26"/>
      <c r="AVG137" s="26"/>
      <c r="AVH137" s="26"/>
      <c r="AVI137" s="26"/>
      <c r="AVJ137" s="26"/>
      <c r="AVK137" s="26"/>
      <c r="AVL137" s="26"/>
      <c r="AVM137" s="26"/>
      <c r="AVN137" s="26"/>
      <c r="AVO137" s="26"/>
      <c r="AVP137" s="26"/>
      <c r="AVQ137" s="26"/>
      <c r="AVR137" s="26"/>
      <c r="AVS137" s="26"/>
      <c r="AVT137" s="26"/>
      <c r="AVU137" s="26"/>
      <c r="AVV137" s="26"/>
      <c r="AVW137" s="26"/>
      <c r="AVX137" s="26"/>
      <c r="AVY137" s="26"/>
      <c r="AVZ137" s="26"/>
      <c r="AWA137" s="26"/>
      <c r="AWB137" s="26"/>
      <c r="AWC137" s="26"/>
      <c r="AWD137" s="26"/>
      <c r="AWE137" s="26"/>
      <c r="AWF137" s="26"/>
      <c r="AWG137" s="26"/>
      <c r="AWH137" s="26"/>
      <c r="AWI137" s="26"/>
      <c r="AWJ137" s="26"/>
      <c r="AWK137" s="26"/>
      <c r="AWL137" s="26"/>
      <c r="AWM137" s="26"/>
      <c r="AWN137" s="26"/>
      <c r="AWO137" s="26"/>
      <c r="AWP137" s="26"/>
      <c r="AWQ137" s="26"/>
      <c r="AWR137" s="26"/>
      <c r="AWS137" s="26"/>
      <c r="AWT137" s="26"/>
      <c r="AWU137" s="26"/>
      <c r="AWV137" s="26"/>
      <c r="AWW137" s="26"/>
      <c r="AWX137" s="26"/>
      <c r="AWY137" s="26"/>
      <c r="AWZ137" s="26"/>
      <c r="AXA137" s="26"/>
      <c r="AXB137" s="26"/>
      <c r="AXC137" s="26"/>
      <c r="AXD137" s="26"/>
      <c r="AXE137" s="26"/>
      <c r="AXF137" s="26"/>
      <c r="AXG137" s="26"/>
      <c r="AXH137" s="26"/>
      <c r="AXI137" s="26"/>
      <c r="AXJ137" s="26"/>
      <c r="AXK137" s="26"/>
      <c r="AXL137" s="26"/>
      <c r="AXM137" s="26"/>
      <c r="AXN137" s="26"/>
      <c r="AXO137" s="26"/>
      <c r="AXP137" s="26"/>
      <c r="AXQ137" s="26"/>
      <c r="AXR137" s="26"/>
      <c r="AXS137" s="26"/>
      <c r="AXT137" s="26"/>
      <c r="AXU137" s="26"/>
      <c r="AXV137" s="26"/>
      <c r="AXW137" s="26"/>
      <c r="AXX137" s="26"/>
      <c r="AXY137" s="26"/>
      <c r="AXZ137" s="26"/>
      <c r="AYA137" s="26"/>
      <c r="AYB137" s="26"/>
      <c r="AYC137" s="26"/>
      <c r="AYD137" s="26"/>
      <c r="AYE137" s="26"/>
      <c r="AYF137" s="26"/>
      <c r="AYG137" s="26"/>
      <c r="AYH137" s="26"/>
      <c r="AYI137" s="26"/>
      <c r="AYJ137" s="26"/>
      <c r="AYK137" s="26"/>
      <c r="AYL137" s="26"/>
      <c r="AYM137" s="26"/>
      <c r="AYN137" s="26"/>
      <c r="AYO137" s="26"/>
      <c r="AYP137" s="26"/>
      <c r="AYQ137" s="26"/>
      <c r="AYR137" s="26"/>
      <c r="AYS137" s="26"/>
      <c r="AYT137" s="26"/>
      <c r="AYU137" s="26"/>
      <c r="AYV137" s="26"/>
      <c r="AYW137" s="26"/>
      <c r="AYX137" s="26"/>
      <c r="AYY137" s="26"/>
      <c r="AYZ137" s="26"/>
      <c r="AZA137" s="26"/>
      <c r="AZB137" s="26"/>
      <c r="AZC137" s="26"/>
      <c r="AZD137" s="26"/>
      <c r="AZE137" s="26"/>
      <c r="AZF137" s="26"/>
      <c r="AZG137" s="26"/>
      <c r="AZH137" s="26"/>
      <c r="AZI137" s="26"/>
      <c r="AZJ137" s="26"/>
      <c r="AZK137" s="26"/>
      <c r="AZL137" s="26"/>
      <c r="AZM137" s="26"/>
      <c r="AZN137" s="26"/>
      <c r="AZO137" s="26"/>
      <c r="AZP137" s="26"/>
      <c r="AZQ137" s="26"/>
      <c r="AZR137" s="26"/>
      <c r="AZS137" s="26"/>
      <c r="AZT137" s="26"/>
      <c r="AZU137" s="26"/>
      <c r="AZV137" s="26"/>
      <c r="AZW137" s="26"/>
      <c r="AZX137" s="26"/>
      <c r="AZY137" s="26"/>
      <c r="AZZ137" s="26"/>
      <c r="BAA137" s="26"/>
      <c r="BAB137" s="26"/>
      <c r="BAC137" s="26"/>
      <c r="BAD137" s="26"/>
      <c r="BAE137" s="26"/>
      <c r="BAF137" s="26"/>
      <c r="BAG137" s="26"/>
      <c r="BAH137" s="26"/>
      <c r="BAI137" s="26"/>
      <c r="BAJ137" s="26"/>
      <c r="BAK137" s="26"/>
      <c r="BAL137" s="26"/>
      <c r="BAM137" s="26"/>
      <c r="BAN137" s="26"/>
      <c r="BAO137" s="26"/>
      <c r="BAP137" s="26"/>
      <c r="BAQ137" s="26"/>
      <c r="BAR137" s="26"/>
      <c r="BAS137" s="26"/>
      <c r="BAT137" s="26"/>
      <c r="BAU137" s="26"/>
      <c r="BAV137" s="26"/>
      <c r="BAW137" s="26"/>
      <c r="BAX137" s="26"/>
      <c r="BAY137" s="26"/>
      <c r="BAZ137" s="26"/>
      <c r="BBA137" s="26"/>
      <c r="BBB137" s="26"/>
      <c r="BBC137" s="26"/>
      <c r="BBD137" s="26"/>
      <c r="BBE137" s="26"/>
      <c r="BBF137" s="26"/>
      <c r="BBG137" s="26"/>
      <c r="BBH137" s="26"/>
      <c r="BBI137" s="26"/>
      <c r="BBJ137" s="26"/>
      <c r="BBK137" s="26"/>
      <c r="BBL137" s="26"/>
      <c r="BBM137" s="26"/>
      <c r="BBN137" s="26"/>
      <c r="BBO137" s="26"/>
      <c r="BBP137" s="26"/>
      <c r="BBQ137" s="26"/>
      <c r="BBR137" s="26"/>
      <c r="BBS137" s="26"/>
      <c r="BBT137" s="26"/>
      <c r="BBU137" s="26"/>
      <c r="BBV137" s="26"/>
      <c r="BBW137" s="26"/>
      <c r="BBX137" s="26"/>
      <c r="BBY137" s="26"/>
      <c r="BBZ137" s="26"/>
      <c r="BCA137" s="26"/>
      <c r="BCB137" s="26"/>
      <c r="BCC137" s="26"/>
      <c r="BCD137" s="26"/>
      <c r="BCE137" s="26"/>
      <c r="BCF137" s="26"/>
      <c r="BCG137" s="26"/>
      <c r="BCH137" s="26"/>
      <c r="BCI137" s="26"/>
      <c r="BCJ137" s="26"/>
      <c r="BCK137" s="26"/>
      <c r="BCL137" s="26"/>
      <c r="BCM137" s="26"/>
      <c r="BCN137" s="26"/>
      <c r="BCO137" s="26"/>
      <c r="BCP137" s="26"/>
      <c r="BCQ137" s="26"/>
      <c r="BCR137" s="26"/>
      <c r="BCS137" s="26"/>
      <c r="BCT137" s="26"/>
      <c r="BCU137" s="26"/>
      <c r="BCV137" s="26"/>
      <c r="BCW137" s="26"/>
      <c r="BCX137" s="26"/>
      <c r="BCY137" s="26"/>
      <c r="BCZ137" s="26"/>
      <c r="BDA137" s="26"/>
      <c r="BDB137" s="26"/>
      <c r="BDC137" s="26"/>
      <c r="BDD137" s="26"/>
      <c r="BDE137" s="26"/>
      <c r="BDF137" s="26"/>
      <c r="BDG137" s="26"/>
      <c r="BDH137" s="26"/>
      <c r="BDI137" s="26"/>
      <c r="BDJ137" s="26"/>
      <c r="BDK137" s="26"/>
      <c r="BDL137" s="26"/>
      <c r="BDM137" s="26"/>
      <c r="BDN137" s="26"/>
      <c r="BDO137" s="26"/>
      <c r="BDP137" s="26"/>
      <c r="BDQ137" s="26"/>
      <c r="BDR137" s="26"/>
      <c r="BDS137" s="26"/>
      <c r="BDT137" s="26"/>
      <c r="BDU137" s="26"/>
      <c r="BDV137" s="26"/>
      <c r="BDW137" s="26"/>
      <c r="BDX137" s="26"/>
      <c r="BDY137" s="26"/>
      <c r="BDZ137" s="26"/>
      <c r="BEA137" s="26"/>
      <c r="BEB137" s="26"/>
      <c r="BEC137" s="26"/>
      <c r="BED137" s="26"/>
      <c r="BEE137" s="26"/>
      <c r="BEF137" s="26"/>
      <c r="BEG137" s="26"/>
      <c r="BEH137" s="26"/>
      <c r="BEI137" s="26"/>
      <c r="BEJ137" s="26"/>
      <c r="BEK137" s="26"/>
      <c r="BEL137" s="26"/>
      <c r="BEM137" s="26"/>
      <c r="BEN137" s="26"/>
      <c r="BEO137" s="26"/>
      <c r="BEP137" s="26"/>
      <c r="BEQ137" s="26"/>
      <c r="BER137" s="26"/>
      <c r="BES137" s="26"/>
      <c r="BET137" s="26"/>
      <c r="BEU137" s="26"/>
      <c r="BEV137" s="26"/>
      <c r="BEW137" s="26"/>
      <c r="BEX137" s="26"/>
      <c r="BEY137" s="26"/>
      <c r="BEZ137" s="26"/>
      <c r="BFA137" s="26"/>
      <c r="BFB137" s="26"/>
      <c r="BFC137" s="26"/>
      <c r="BFD137" s="26"/>
      <c r="BFE137" s="26"/>
      <c r="BFF137" s="26"/>
      <c r="BFG137" s="26"/>
      <c r="BFH137" s="26"/>
      <c r="BFI137" s="26"/>
      <c r="BFJ137" s="26"/>
      <c r="BFK137" s="26"/>
      <c r="BFL137" s="26"/>
      <c r="BFM137" s="26"/>
      <c r="BFN137" s="26"/>
      <c r="BFO137" s="26"/>
      <c r="BFP137" s="26"/>
      <c r="BFQ137" s="26"/>
      <c r="BFR137" s="26"/>
      <c r="BFS137" s="26"/>
      <c r="BFT137" s="26"/>
      <c r="BFU137" s="26"/>
      <c r="BFV137" s="26"/>
      <c r="BFW137" s="26"/>
      <c r="BFX137" s="26"/>
      <c r="BFY137" s="26"/>
      <c r="BFZ137" s="26"/>
      <c r="BGA137" s="26"/>
      <c r="BGB137" s="26"/>
      <c r="BGC137" s="26"/>
      <c r="BGD137" s="26"/>
      <c r="BGE137" s="26"/>
      <c r="BGF137" s="26"/>
      <c r="BGG137" s="26"/>
      <c r="BGH137" s="26"/>
      <c r="BGI137" s="26"/>
      <c r="BGJ137" s="26"/>
      <c r="BGK137" s="26"/>
      <c r="BGL137" s="26"/>
      <c r="BGM137" s="26"/>
      <c r="BGN137" s="26"/>
      <c r="BGO137" s="26"/>
      <c r="BGP137" s="26"/>
      <c r="BGQ137" s="26"/>
      <c r="BGR137" s="26"/>
      <c r="BGS137" s="26"/>
      <c r="BGT137" s="26"/>
      <c r="BGU137" s="26"/>
      <c r="BGV137" s="26"/>
      <c r="BGW137" s="26"/>
      <c r="BGX137" s="26"/>
      <c r="BGY137" s="26"/>
      <c r="BGZ137" s="26"/>
      <c r="BHA137" s="26"/>
      <c r="BHB137" s="26"/>
      <c r="BHC137" s="26"/>
      <c r="BHD137" s="26"/>
      <c r="BHE137" s="26"/>
      <c r="BHF137" s="26"/>
      <c r="BHG137" s="26"/>
      <c r="BHH137" s="26"/>
      <c r="BHI137" s="26"/>
      <c r="BHJ137" s="26"/>
      <c r="BHK137" s="26"/>
      <c r="BHL137" s="26"/>
      <c r="BHM137" s="26"/>
      <c r="BHN137" s="26"/>
      <c r="BHO137" s="26"/>
      <c r="BHP137" s="26"/>
      <c r="BHQ137" s="26"/>
      <c r="BHR137" s="26"/>
      <c r="BHS137" s="26"/>
      <c r="BHT137" s="26"/>
      <c r="BHU137" s="26"/>
      <c r="BHV137" s="26"/>
      <c r="BHW137" s="26"/>
      <c r="BHX137" s="26"/>
      <c r="BHY137" s="26"/>
      <c r="BHZ137" s="26"/>
      <c r="BIA137" s="26"/>
      <c r="BIB137" s="26"/>
      <c r="BIC137" s="26"/>
      <c r="BID137" s="26"/>
      <c r="BIE137" s="26"/>
      <c r="BIF137" s="26"/>
      <c r="BIG137" s="26"/>
      <c r="BIH137" s="26"/>
      <c r="BII137" s="26"/>
      <c r="BIJ137" s="26"/>
      <c r="BIK137" s="26"/>
      <c r="BIL137" s="26"/>
      <c r="BIM137" s="26"/>
      <c r="BIN137" s="26"/>
      <c r="BIO137" s="26"/>
      <c r="BIP137" s="26"/>
      <c r="BIQ137" s="26"/>
      <c r="BIR137" s="26"/>
      <c r="BIS137" s="26"/>
      <c r="BIT137" s="26"/>
      <c r="BIU137" s="26"/>
      <c r="BIV137" s="26"/>
      <c r="BIW137" s="26"/>
      <c r="BIX137" s="26"/>
      <c r="BIY137" s="26"/>
      <c r="BIZ137" s="26"/>
      <c r="BJA137" s="26"/>
      <c r="BJB137" s="26"/>
      <c r="BJC137" s="26"/>
      <c r="BJD137" s="26"/>
      <c r="BJE137" s="26"/>
      <c r="BJF137" s="26"/>
      <c r="BJG137" s="26"/>
      <c r="BJH137" s="26"/>
      <c r="BJI137" s="26"/>
      <c r="BJJ137" s="26"/>
      <c r="BJK137" s="26"/>
      <c r="BJL137" s="26"/>
      <c r="BJM137" s="26"/>
      <c r="BJN137" s="26"/>
      <c r="BJO137" s="26"/>
      <c r="BJP137" s="26"/>
      <c r="BJQ137" s="26"/>
      <c r="BJR137" s="26"/>
      <c r="BJS137" s="26"/>
      <c r="BJT137" s="26"/>
      <c r="BJU137" s="26"/>
      <c r="BJV137" s="26"/>
      <c r="BJW137" s="26"/>
      <c r="BJX137" s="26"/>
      <c r="BJY137" s="26"/>
      <c r="BJZ137" s="26"/>
      <c r="BKA137" s="26"/>
      <c r="BKB137" s="26"/>
      <c r="BKC137" s="26"/>
      <c r="BKD137" s="26"/>
      <c r="BKE137" s="26"/>
      <c r="BKF137" s="26"/>
      <c r="BKG137" s="26"/>
      <c r="BKH137" s="26"/>
      <c r="BKI137" s="26"/>
      <c r="BKJ137" s="26"/>
      <c r="BKK137" s="26"/>
      <c r="BKL137" s="26"/>
      <c r="BKM137" s="26"/>
      <c r="BKN137" s="26"/>
      <c r="BKO137" s="26"/>
      <c r="BKP137" s="26"/>
      <c r="BKQ137" s="26"/>
      <c r="BKR137" s="26"/>
      <c r="BKS137" s="26"/>
      <c r="BKT137" s="26"/>
      <c r="BKU137" s="26"/>
      <c r="BKV137" s="26"/>
      <c r="BKW137" s="26"/>
      <c r="BKX137" s="26"/>
      <c r="BKY137" s="26"/>
      <c r="BKZ137" s="26"/>
      <c r="BLA137" s="26"/>
      <c r="BLB137" s="26"/>
      <c r="BLC137" s="26"/>
      <c r="BLD137" s="26"/>
      <c r="BLE137" s="26"/>
      <c r="BLF137" s="26"/>
      <c r="BLG137" s="26"/>
      <c r="BLH137" s="26"/>
      <c r="BLI137" s="26"/>
      <c r="BLJ137" s="26"/>
      <c r="BLK137" s="26"/>
      <c r="BLL137" s="26"/>
      <c r="BLM137" s="26"/>
      <c r="BLN137" s="26"/>
      <c r="BLO137" s="26"/>
      <c r="BLP137" s="26"/>
      <c r="BLQ137" s="26"/>
      <c r="BLR137" s="26"/>
      <c r="BLS137" s="26"/>
      <c r="BLT137" s="26"/>
      <c r="BLU137" s="26"/>
      <c r="BLV137" s="26"/>
      <c r="BLW137" s="26"/>
      <c r="BLX137" s="26"/>
      <c r="BLY137" s="26"/>
      <c r="BLZ137" s="26"/>
      <c r="BMA137" s="26"/>
      <c r="BMB137" s="26"/>
      <c r="BMC137" s="26"/>
      <c r="BMD137" s="26"/>
      <c r="BME137" s="26"/>
      <c r="BMF137" s="26"/>
      <c r="BMG137" s="26"/>
      <c r="BMH137" s="26"/>
      <c r="BMI137" s="26"/>
      <c r="BMJ137" s="26"/>
      <c r="BMK137" s="26"/>
      <c r="BML137" s="26"/>
      <c r="BMM137" s="26"/>
      <c r="BMN137" s="26"/>
      <c r="BMO137" s="26"/>
      <c r="BMP137" s="26"/>
      <c r="BMQ137" s="26"/>
      <c r="BMR137" s="26"/>
      <c r="BMS137" s="26"/>
      <c r="BMT137" s="26"/>
      <c r="BMU137" s="26"/>
      <c r="BMV137" s="26"/>
      <c r="BMW137" s="26"/>
      <c r="BMX137" s="26"/>
      <c r="BMY137" s="26"/>
      <c r="BMZ137" s="26"/>
      <c r="BNA137" s="26"/>
      <c r="BNB137" s="26"/>
      <c r="BNC137" s="26"/>
      <c r="BND137" s="26"/>
      <c r="BNE137" s="26"/>
      <c r="BNF137" s="26"/>
      <c r="BNG137" s="26"/>
      <c r="BNH137" s="26"/>
      <c r="BNI137" s="26"/>
      <c r="BNJ137" s="26"/>
      <c r="BNK137" s="26"/>
      <c r="BNL137" s="26"/>
      <c r="BNM137" s="26"/>
      <c r="BNN137" s="26"/>
      <c r="BNO137" s="26"/>
      <c r="BNP137" s="26"/>
      <c r="BNQ137" s="26"/>
      <c r="BNR137" s="26"/>
      <c r="BNS137" s="26"/>
      <c r="BNT137" s="26"/>
      <c r="BNU137" s="26"/>
      <c r="BNV137" s="26"/>
      <c r="BNW137" s="26"/>
      <c r="BNX137" s="26"/>
      <c r="BNY137" s="26"/>
      <c r="BNZ137" s="26"/>
      <c r="BOA137" s="26"/>
      <c r="BOB137" s="26"/>
      <c r="BOC137" s="26"/>
      <c r="BOD137" s="26"/>
      <c r="BOE137" s="26"/>
      <c r="BOF137" s="26"/>
      <c r="BOG137" s="26"/>
      <c r="BOH137" s="26"/>
      <c r="BOI137" s="26"/>
      <c r="BOJ137" s="26"/>
      <c r="BOK137" s="26"/>
      <c r="BOL137" s="26"/>
      <c r="BOM137" s="26"/>
      <c r="BON137" s="26"/>
      <c r="BOO137" s="26"/>
      <c r="BOP137" s="26"/>
      <c r="BOQ137" s="26"/>
      <c r="BOR137" s="26"/>
      <c r="BOS137" s="26"/>
      <c r="BOT137" s="26"/>
      <c r="BOU137" s="26"/>
      <c r="BOV137" s="26"/>
      <c r="BOW137" s="26"/>
      <c r="BOX137" s="26"/>
      <c r="BOY137" s="26"/>
      <c r="BOZ137" s="26"/>
      <c r="BPA137" s="26"/>
      <c r="BPB137" s="26"/>
      <c r="BPC137" s="26"/>
      <c r="BPD137" s="26"/>
      <c r="BPE137" s="26"/>
      <c r="BPF137" s="26"/>
      <c r="BPG137" s="26"/>
      <c r="BPH137" s="26"/>
      <c r="BPI137" s="26"/>
      <c r="BPJ137" s="26"/>
      <c r="BPK137" s="26"/>
      <c r="BPL137" s="26"/>
      <c r="BPM137" s="26"/>
      <c r="BPN137" s="26"/>
      <c r="BPO137" s="26"/>
      <c r="BPP137" s="26"/>
      <c r="BPQ137" s="26"/>
      <c r="BPR137" s="26"/>
      <c r="BPS137" s="26"/>
      <c r="BPT137" s="26"/>
      <c r="BPU137" s="26"/>
      <c r="BPV137" s="26"/>
      <c r="BPW137" s="26"/>
      <c r="BPX137" s="26"/>
      <c r="BPY137" s="26"/>
      <c r="BPZ137" s="26"/>
      <c r="BQA137" s="26"/>
      <c r="BQB137" s="26"/>
      <c r="BQC137" s="26"/>
      <c r="BQD137" s="26"/>
      <c r="BQE137" s="26"/>
      <c r="BQF137" s="26"/>
      <c r="BQG137" s="26"/>
      <c r="BQH137" s="26"/>
      <c r="BQI137" s="26"/>
      <c r="BQJ137" s="26"/>
      <c r="BQK137" s="26"/>
      <c r="BQL137" s="26"/>
      <c r="BQM137" s="26"/>
      <c r="BQN137" s="26"/>
      <c r="BQO137" s="26"/>
      <c r="BQP137" s="26"/>
      <c r="BQQ137" s="26"/>
      <c r="BQR137" s="26"/>
      <c r="BQS137" s="26"/>
      <c r="BQT137" s="26"/>
      <c r="BQU137" s="26"/>
      <c r="BQV137" s="26"/>
      <c r="BQW137" s="26"/>
      <c r="BQX137" s="26"/>
      <c r="BQY137" s="26"/>
      <c r="BQZ137" s="26"/>
      <c r="BRA137" s="26"/>
      <c r="BRB137" s="26"/>
      <c r="BRC137" s="26"/>
      <c r="BRD137" s="26"/>
      <c r="BRE137" s="26"/>
      <c r="BRF137" s="26"/>
      <c r="BRG137" s="26"/>
      <c r="BRH137" s="26"/>
      <c r="BRI137" s="26"/>
      <c r="BRJ137" s="26"/>
      <c r="BRK137" s="26"/>
      <c r="BRL137" s="26"/>
      <c r="BRM137" s="26"/>
      <c r="BRN137" s="26"/>
      <c r="BRO137" s="26"/>
      <c r="BRP137" s="26"/>
      <c r="BRQ137" s="26"/>
      <c r="BRR137" s="26"/>
      <c r="BRS137" s="26"/>
      <c r="BRT137" s="26"/>
      <c r="BRU137" s="26"/>
      <c r="BRV137" s="26"/>
      <c r="BRW137" s="26"/>
      <c r="BRX137" s="26"/>
      <c r="BRY137" s="26"/>
      <c r="BRZ137" s="26"/>
      <c r="BSA137" s="26"/>
      <c r="BSB137" s="26"/>
      <c r="BSC137" s="26"/>
      <c r="BSD137" s="26"/>
      <c r="BSE137" s="26"/>
      <c r="BSF137" s="26"/>
      <c r="BSG137" s="26"/>
      <c r="BSH137" s="26"/>
      <c r="BSI137" s="26"/>
      <c r="BSJ137" s="26"/>
      <c r="BSK137" s="26"/>
      <c r="BSL137" s="26"/>
      <c r="BSM137" s="26"/>
      <c r="BSN137" s="26"/>
      <c r="BSO137" s="26"/>
      <c r="BSP137" s="26"/>
      <c r="BSQ137" s="26"/>
      <c r="BSR137" s="26"/>
      <c r="BSS137" s="26"/>
      <c r="BST137" s="26"/>
      <c r="BSU137" s="26"/>
      <c r="BSV137" s="26"/>
      <c r="BSW137" s="26"/>
      <c r="BSX137" s="26"/>
      <c r="BSY137" s="26"/>
      <c r="BSZ137" s="26"/>
      <c r="BTA137" s="26"/>
      <c r="BTB137" s="26"/>
      <c r="BTC137" s="26"/>
      <c r="BTD137" s="26"/>
      <c r="BTE137" s="26"/>
      <c r="BTF137" s="26"/>
      <c r="BTG137" s="26"/>
      <c r="BTH137" s="26"/>
      <c r="BTI137" s="26"/>
      <c r="BTJ137" s="26"/>
      <c r="BTK137" s="26"/>
      <c r="BTL137" s="26"/>
      <c r="BTM137" s="26"/>
      <c r="BTN137" s="26"/>
      <c r="BTO137" s="26"/>
      <c r="BTP137" s="26"/>
      <c r="BTQ137" s="26"/>
      <c r="BTR137" s="26"/>
      <c r="BTS137" s="26"/>
      <c r="BTT137" s="26"/>
      <c r="BTU137" s="26"/>
      <c r="BTV137" s="26"/>
      <c r="BTW137" s="26"/>
      <c r="BTX137" s="26"/>
      <c r="BTY137" s="26"/>
      <c r="BTZ137" s="26"/>
      <c r="BUA137" s="26"/>
    </row>
    <row r="138" spans="1:1899" s="23" customFormat="1" ht="57.75" customHeight="1" x14ac:dyDescent="0.25">
      <c r="A138" s="34" t="s">
        <v>82</v>
      </c>
      <c r="B138" s="48" t="s">
        <v>23</v>
      </c>
      <c r="C138" s="48" t="s">
        <v>24</v>
      </c>
      <c r="D138" s="48" t="s">
        <v>264</v>
      </c>
      <c r="E138" s="48" t="s">
        <v>43</v>
      </c>
      <c r="F138" s="55" t="s">
        <v>152</v>
      </c>
      <c r="G138" s="19">
        <v>0</v>
      </c>
      <c r="H138" s="37">
        <v>44836</v>
      </c>
      <c r="I138" s="34" t="s">
        <v>64</v>
      </c>
      <c r="J138" s="15">
        <v>0</v>
      </c>
      <c r="K138" s="15">
        <v>0</v>
      </c>
      <c r="L138" s="15">
        <v>6370</v>
      </c>
      <c r="M138" s="15">
        <v>0</v>
      </c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  <c r="DW138" s="26"/>
      <c r="DX138" s="26"/>
      <c r="DY138" s="26"/>
      <c r="DZ138" s="26"/>
      <c r="EA138" s="26"/>
      <c r="EB138" s="26"/>
      <c r="EC138" s="26"/>
      <c r="ED138" s="26"/>
      <c r="EE138" s="26"/>
      <c r="EF138" s="26"/>
      <c r="EG138" s="26"/>
      <c r="EH138" s="26"/>
      <c r="EI138" s="26"/>
      <c r="EJ138" s="26"/>
      <c r="EK138" s="26"/>
      <c r="EL138" s="26"/>
      <c r="EM138" s="26"/>
      <c r="EN138" s="26"/>
      <c r="EO138" s="26"/>
      <c r="EP138" s="26"/>
      <c r="EQ138" s="26"/>
      <c r="ER138" s="26"/>
      <c r="ES138" s="26"/>
      <c r="ET138" s="26"/>
      <c r="EU138" s="26"/>
      <c r="EV138" s="26"/>
      <c r="EW138" s="26"/>
      <c r="EX138" s="26"/>
      <c r="EY138" s="26"/>
      <c r="EZ138" s="26"/>
      <c r="FA138" s="26"/>
      <c r="FB138" s="26"/>
      <c r="FC138" s="26"/>
      <c r="FD138" s="26"/>
      <c r="FE138" s="26"/>
      <c r="FF138" s="26"/>
      <c r="FG138" s="26"/>
      <c r="FH138" s="26"/>
      <c r="FI138" s="26"/>
      <c r="FJ138" s="26"/>
      <c r="FK138" s="26"/>
      <c r="FL138" s="26"/>
      <c r="FM138" s="26"/>
      <c r="FN138" s="26"/>
      <c r="FO138" s="26"/>
      <c r="FP138" s="26"/>
      <c r="FQ138" s="26"/>
      <c r="FR138" s="26"/>
      <c r="FS138" s="26"/>
      <c r="FT138" s="26"/>
      <c r="FU138" s="26"/>
      <c r="FV138" s="26"/>
      <c r="FW138" s="26"/>
      <c r="FX138" s="26"/>
      <c r="FY138" s="26"/>
      <c r="FZ138" s="26"/>
      <c r="GA138" s="26"/>
      <c r="GB138" s="26"/>
      <c r="GC138" s="26"/>
      <c r="GD138" s="26"/>
      <c r="GE138" s="26"/>
      <c r="GF138" s="26"/>
      <c r="GG138" s="26"/>
      <c r="GH138" s="26"/>
      <c r="GI138" s="26"/>
      <c r="GJ138" s="26"/>
      <c r="GK138" s="26"/>
      <c r="GL138" s="26"/>
      <c r="GM138" s="26"/>
      <c r="GN138" s="26"/>
      <c r="GO138" s="26"/>
      <c r="GP138" s="26"/>
      <c r="GQ138" s="26"/>
      <c r="GR138" s="26"/>
      <c r="GS138" s="26"/>
      <c r="GT138" s="26"/>
      <c r="GU138" s="26"/>
      <c r="GV138" s="26"/>
      <c r="GW138" s="26"/>
      <c r="GX138" s="26"/>
      <c r="GY138" s="26"/>
      <c r="GZ138" s="26"/>
      <c r="HA138" s="26"/>
      <c r="HB138" s="26"/>
      <c r="HC138" s="26"/>
      <c r="HD138" s="26"/>
      <c r="HE138" s="26"/>
      <c r="HF138" s="26"/>
      <c r="HG138" s="26"/>
      <c r="HH138" s="26"/>
      <c r="HI138" s="26"/>
      <c r="HJ138" s="26"/>
      <c r="HK138" s="26"/>
      <c r="HL138" s="26"/>
      <c r="HM138" s="26"/>
      <c r="HN138" s="26"/>
      <c r="HO138" s="26"/>
      <c r="HP138" s="26"/>
      <c r="HQ138" s="26"/>
      <c r="HR138" s="26"/>
      <c r="HS138" s="26"/>
      <c r="HT138" s="26"/>
      <c r="HU138" s="26"/>
      <c r="HV138" s="26"/>
      <c r="HW138" s="26"/>
      <c r="HX138" s="26"/>
      <c r="HY138" s="26"/>
      <c r="HZ138" s="26"/>
      <c r="IA138" s="26"/>
      <c r="IB138" s="26"/>
      <c r="IC138" s="26"/>
      <c r="ID138" s="26"/>
      <c r="IE138" s="26"/>
      <c r="IF138" s="26"/>
      <c r="IG138" s="26"/>
      <c r="IH138" s="26"/>
      <c r="II138" s="26"/>
      <c r="IJ138" s="26"/>
      <c r="IK138" s="26"/>
      <c r="IL138" s="26"/>
      <c r="IM138" s="26"/>
      <c r="IN138" s="26"/>
      <c r="IO138" s="26"/>
      <c r="IP138" s="26"/>
      <c r="IQ138" s="26"/>
      <c r="IR138" s="26"/>
      <c r="IS138" s="26"/>
      <c r="IT138" s="26"/>
      <c r="IU138" s="26"/>
      <c r="IV138" s="26"/>
      <c r="IW138" s="26"/>
      <c r="IX138" s="26"/>
      <c r="IY138" s="26"/>
      <c r="IZ138" s="26"/>
      <c r="JA138" s="26"/>
      <c r="JB138" s="26"/>
      <c r="JC138" s="26"/>
      <c r="JD138" s="26"/>
      <c r="JE138" s="26"/>
      <c r="JF138" s="26"/>
      <c r="JG138" s="26"/>
      <c r="JH138" s="26"/>
      <c r="JI138" s="26"/>
      <c r="JJ138" s="26"/>
      <c r="JK138" s="26"/>
      <c r="JL138" s="26"/>
      <c r="JM138" s="26"/>
      <c r="JN138" s="26"/>
      <c r="JO138" s="26"/>
      <c r="JP138" s="26"/>
      <c r="JQ138" s="26"/>
      <c r="JR138" s="26"/>
      <c r="JS138" s="26"/>
      <c r="JT138" s="26"/>
      <c r="JU138" s="26"/>
      <c r="JV138" s="26"/>
      <c r="JW138" s="26"/>
      <c r="JX138" s="26"/>
      <c r="JY138" s="26"/>
      <c r="JZ138" s="26"/>
      <c r="KA138" s="26"/>
      <c r="KB138" s="26"/>
      <c r="KC138" s="26"/>
      <c r="KD138" s="26"/>
      <c r="KE138" s="26"/>
      <c r="KF138" s="26"/>
      <c r="KG138" s="26"/>
      <c r="KH138" s="26"/>
      <c r="KI138" s="26"/>
      <c r="KJ138" s="26"/>
      <c r="KK138" s="26"/>
      <c r="KL138" s="26"/>
      <c r="KM138" s="26"/>
      <c r="KN138" s="26"/>
      <c r="KO138" s="26"/>
      <c r="KP138" s="26"/>
      <c r="KQ138" s="26"/>
      <c r="KR138" s="26"/>
      <c r="KS138" s="26"/>
      <c r="KT138" s="26"/>
      <c r="KU138" s="26"/>
      <c r="KV138" s="26"/>
      <c r="KW138" s="26"/>
      <c r="KX138" s="26"/>
      <c r="KY138" s="26"/>
      <c r="KZ138" s="26"/>
      <c r="LA138" s="26"/>
      <c r="LB138" s="26"/>
      <c r="LC138" s="26"/>
      <c r="LD138" s="26"/>
      <c r="LE138" s="26"/>
      <c r="LF138" s="26"/>
      <c r="LG138" s="26"/>
      <c r="LH138" s="26"/>
      <c r="LI138" s="26"/>
      <c r="LJ138" s="26"/>
      <c r="LK138" s="26"/>
      <c r="LL138" s="26"/>
      <c r="LM138" s="26"/>
      <c r="LN138" s="26"/>
      <c r="LO138" s="26"/>
      <c r="LP138" s="26"/>
      <c r="LQ138" s="26"/>
      <c r="LR138" s="26"/>
      <c r="LS138" s="26"/>
      <c r="LT138" s="26"/>
      <c r="LU138" s="26"/>
      <c r="LV138" s="26"/>
      <c r="LW138" s="26"/>
      <c r="LX138" s="26"/>
      <c r="LY138" s="26"/>
      <c r="LZ138" s="26"/>
      <c r="MA138" s="26"/>
      <c r="MB138" s="26"/>
      <c r="MC138" s="26"/>
      <c r="MD138" s="26"/>
      <c r="ME138" s="26"/>
      <c r="MF138" s="26"/>
      <c r="MG138" s="26"/>
      <c r="MH138" s="26"/>
      <c r="MI138" s="26"/>
      <c r="MJ138" s="26"/>
      <c r="MK138" s="26"/>
      <c r="ML138" s="26"/>
      <c r="MM138" s="26"/>
      <c r="MN138" s="26"/>
      <c r="MO138" s="26"/>
      <c r="MP138" s="26"/>
      <c r="MQ138" s="26"/>
      <c r="MR138" s="26"/>
      <c r="MS138" s="26"/>
      <c r="MT138" s="26"/>
      <c r="MU138" s="26"/>
      <c r="MV138" s="26"/>
      <c r="MW138" s="26"/>
      <c r="MX138" s="26"/>
      <c r="MY138" s="26"/>
      <c r="MZ138" s="26"/>
      <c r="NA138" s="26"/>
      <c r="NB138" s="26"/>
      <c r="NC138" s="26"/>
      <c r="ND138" s="26"/>
      <c r="NE138" s="26"/>
      <c r="NF138" s="26"/>
      <c r="NG138" s="26"/>
      <c r="NH138" s="26"/>
      <c r="NI138" s="26"/>
      <c r="NJ138" s="26"/>
      <c r="NK138" s="26"/>
      <c r="NL138" s="26"/>
      <c r="NM138" s="26"/>
      <c r="NN138" s="26"/>
      <c r="NO138" s="26"/>
      <c r="NP138" s="26"/>
      <c r="NQ138" s="26"/>
      <c r="NR138" s="26"/>
      <c r="NS138" s="26"/>
      <c r="NT138" s="26"/>
      <c r="NU138" s="26"/>
      <c r="NV138" s="26"/>
      <c r="NW138" s="26"/>
      <c r="NX138" s="26"/>
      <c r="NY138" s="26"/>
      <c r="NZ138" s="26"/>
      <c r="OA138" s="26"/>
      <c r="OB138" s="26"/>
      <c r="OC138" s="26"/>
      <c r="OD138" s="26"/>
      <c r="OE138" s="26"/>
      <c r="OF138" s="26"/>
      <c r="OG138" s="26"/>
      <c r="OH138" s="26"/>
      <c r="OI138" s="26"/>
      <c r="OJ138" s="26"/>
      <c r="OK138" s="26"/>
      <c r="OL138" s="26"/>
      <c r="OM138" s="26"/>
      <c r="ON138" s="26"/>
      <c r="OO138" s="26"/>
      <c r="OP138" s="26"/>
      <c r="OQ138" s="26"/>
      <c r="OR138" s="26"/>
      <c r="OS138" s="26"/>
      <c r="OT138" s="26"/>
      <c r="OU138" s="26"/>
      <c r="OV138" s="26"/>
      <c r="OW138" s="26"/>
      <c r="OX138" s="26"/>
      <c r="OY138" s="26"/>
      <c r="OZ138" s="26"/>
      <c r="PA138" s="26"/>
      <c r="PB138" s="26"/>
      <c r="PC138" s="26"/>
      <c r="PD138" s="26"/>
      <c r="PE138" s="26"/>
      <c r="PF138" s="26"/>
      <c r="PG138" s="26"/>
      <c r="PH138" s="26"/>
      <c r="PI138" s="26"/>
      <c r="PJ138" s="26"/>
      <c r="PK138" s="26"/>
      <c r="PL138" s="26"/>
      <c r="PM138" s="26"/>
      <c r="PN138" s="26"/>
      <c r="PO138" s="26"/>
      <c r="PP138" s="26"/>
      <c r="PQ138" s="26"/>
      <c r="PR138" s="26"/>
      <c r="PS138" s="26"/>
      <c r="PT138" s="26"/>
      <c r="PU138" s="26"/>
      <c r="PV138" s="26"/>
      <c r="PW138" s="26"/>
      <c r="PX138" s="26"/>
      <c r="PY138" s="26"/>
      <c r="PZ138" s="26"/>
      <c r="QA138" s="26"/>
      <c r="QB138" s="26"/>
      <c r="QC138" s="26"/>
      <c r="QD138" s="26"/>
      <c r="QE138" s="26"/>
      <c r="QF138" s="26"/>
      <c r="QG138" s="26"/>
      <c r="QH138" s="26"/>
      <c r="QI138" s="26"/>
      <c r="QJ138" s="26"/>
      <c r="QK138" s="26"/>
      <c r="QL138" s="26"/>
      <c r="QM138" s="26"/>
      <c r="QN138" s="26"/>
      <c r="QO138" s="26"/>
      <c r="QP138" s="26"/>
      <c r="QQ138" s="26"/>
      <c r="QR138" s="26"/>
      <c r="QS138" s="26"/>
      <c r="QT138" s="26"/>
      <c r="QU138" s="26"/>
      <c r="QV138" s="26"/>
      <c r="QW138" s="26"/>
      <c r="QX138" s="26"/>
      <c r="QY138" s="26"/>
      <c r="QZ138" s="26"/>
      <c r="RA138" s="26"/>
      <c r="RB138" s="26"/>
      <c r="RC138" s="26"/>
      <c r="RD138" s="26"/>
      <c r="RE138" s="26"/>
      <c r="RF138" s="26"/>
      <c r="RG138" s="26"/>
      <c r="RH138" s="26"/>
      <c r="RI138" s="26"/>
      <c r="RJ138" s="26"/>
      <c r="RK138" s="26"/>
      <c r="RL138" s="26"/>
      <c r="RM138" s="26"/>
      <c r="RN138" s="26"/>
      <c r="RO138" s="26"/>
      <c r="RP138" s="26"/>
      <c r="RQ138" s="26"/>
      <c r="RR138" s="26"/>
      <c r="RS138" s="26"/>
      <c r="RT138" s="26"/>
      <c r="RU138" s="26"/>
      <c r="RV138" s="26"/>
      <c r="RW138" s="26"/>
      <c r="RX138" s="26"/>
      <c r="RY138" s="26"/>
      <c r="RZ138" s="26"/>
      <c r="SA138" s="26"/>
      <c r="SB138" s="26"/>
      <c r="SC138" s="26"/>
      <c r="SD138" s="26"/>
      <c r="SE138" s="26"/>
      <c r="SF138" s="26"/>
      <c r="SG138" s="26"/>
      <c r="SH138" s="26"/>
      <c r="SI138" s="26"/>
      <c r="SJ138" s="26"/>
      <c r="SK138" s="26"/>
      <c r="SL138" s="26"/>
      <c r="SM138" s="26"/>
      <c r="SN138" s="26"/>
      <c r="SO138" s="26"/>
      <c r="SP138" s="26"/>
      <c r="SQ138" s="26"/>
      <c r="SR138" s="26"/>
      <c r="SS138" s="26"/>
      <c r="ST138" s="26"/>
      <c r="SU138" s="26"/>
      <c r="SV138" s="26"/>
      <c r="SW138" s="26"/>
      <c r="SX138" s="26"/>
      <c r="SY138" s="26"/>
      <c r="SZ138" s="26"/>
      <c r="TA138" s="26"/>
      <c r="TB138" s="26"/>
      <c r="TC138" s="26"/>
      <c r="TD138" s="26"/>
      <c r="TE138" s="26"/>
      <c r="TF138" s="26"/>
      <c r="TG138" s="26"/>
      <c r="TH138" s="26"/>
      <c r="TI138" s="26"/>
      <c r="TJ138" s="26"/>
      <c r="TK138" s="26"/>
      <c r="TL138" s="26"/>
      <c r="TM138" s="26"/>
      <c r="TN138" s="26"/>
      <c r="TO138" s="26"/>
      <c r="TP138" s="26"/>
      <c r="TQ138" s="26"/>
      <c r="TR138" s="26"/>
      <c r="TS138" s="26"/>
      <c r="TT138" s="26"/>
      <c r="TU138" s="26"/>
      <c r="TV138" s="26"/>
      <c r="TW138" s="26"/>
      <c r="TX138" s="26"/>
      <c r="TY138" s="26"/>
      <c r="TZ138" s="26"/>
      <c r="UA138" s="26"/>
      <c r="UB138" s="26"/>
      <c r="UC138" s="26"/>
      <c r="UD138" s="26"/>
      <c r="UE138" s="26"/>
      <c r="UF138" s="26"/>
      <c r="UG138" s="26"/>
      <c r="UH138" s="26"/>
      <c r="UI138" s="26"/>
      <c r="UJ138" s="26"/>
      <c r="UK138" s="26"/>
      <c r="UL138" s="26"/>
      <c r="UM138" s="26"/>
      <c r="UN138" s="26"/>
      <c r="UO138" s="26"/>
      <c r="UP138" s="26"/>
      <c r="UQ138" s="26"/>
      <c r="UR138" s="26"/>
      <c r="US138" s="26"/>
      <c r="UT138" s="26"/>
      <c r="UU138" s="26"/>
      <c r="UV138" s="26"/>
      <c r="UW138" s="26"/>
      <c r="UX138" s="26"/>
      <c r="UY138" s="26"/>
      <c r="UZ138" s="26"/>
      <c r="VA138" s="26"/>
      <c r="VB138" s="26"/>
      <c r="VC138" s="26"/>
      <c r="VD138" s="26"/>
      <c r="VE138" s="26"/>
      <c r="VF138" s="26"/>
      <c r="VG138" s="26"/>
      <c r="VH138" s="26"/>
      <c r="VI138" s="26"/>
      <c r="VJ138" s="26"/>
      <c r="VK138" s="26"/>
      <c r="VL138" s="26"/>
      <c r="VM138" s="26"/>
      <c r="VN138" s="26"/>
      <c r="VO138" s="26"/>
      <c r="VP138" s="26"/>
      <c r="VQ138" s="26"/>
      <c r="VR138" s="26"/>
      <c r="VS138" s="26"/>
      <c r="VT138" s="26"/>
      <c r="VU138" s="26"/>
      <c r="VV138" s="26"/>
      <c r="VW138" s="26"/>
      <c r="VX138" s="26"/>
      <c r="VY138" s="26"/>
      <c r="VZ138" s="26"/>
      <c r="WA138" s="26"/>
      <c r="WB138" s="26"/>
      <c r="WC138" s="26"/>
      <c r="WD138" s="26"/>
      <c r="WE138" s="26"/>
      <c r="WF138" s="26"/>
      <c r="WG138" s="26"/>
      <c r="WH138" s="26"/>
      <c r="WI138" s="26"/>
      <c r="WJ138" s="26"/>
      <c r="WK138" s="26"/>
      <c r="WL138" s="26"/>
      <c r="WM138" s="26"/>
      <c r="WN138" s="26"/>
      <c r="WO138" s="26"/>
      <c r="WP138" s="26"/>
      <c r="WQ138" s="26"/>
      <c r="WR138" s="26"/>
      <c r="WS138" s="26"/>
      <c r="WT138" s="26"/>
      <c r="WU138" s="26"/>
      <c r="WV138" s="26"/>
      <c r="WW138" s="26"/>
      <c r="WX138" s="26"/>
      <c r="WY138" s="26"/>
      <c r="WZ138" s="26"/>
      <c r="XA138" s="26"/>
      <c r="XB138" s="26"/>
      <c r="XC138" s="26"/>
      <c r="XD138" s="26"/>
      <c r="XE138" s="26"/>
      <c r="XF138" s="26"/>
      <c r="XG138" s="26"/>
      <c r="XH138" s="26"/>
      <c r="XI138" s="26"/>
      <c r="XJ138" s="26"/>
      <c r="XK138" s="26"/>
      <c r="XL138" s="26"/>
      <c r="XM138" s="26"/>
      <c r="XN138" s="26"/>
      <c r="XO138" s="26"/>
      <c r="XP138" s="26"/>
      <c r="XQ138" s="26"/>
      <c r="XR138" s="26"/>
      <c r="XS138" s="26"/>
      <c r="XT138" s="26"/>
      <c r="XU138" s="26"/>
      <c r="XV138" s="26"/>
      <c r="XW138" s="26"/>
      <c r="XX138" s="26"/>
      <c r="XY138" s="26"/>
      <c r="XZ138" s="26"/>
      <c r="YA138" s="26"/>
      <c r="YB138" s="26"/>
      <c r="YC138" s="26"/>
      <c r="YD138" s="26"/>
      <c r="YE138" s="26"/>
      <c r="YF138" s="26"/>
      <c r="YG138" s="26"/>
      <c r="YH138" s="26"/>
      <c r="YI138" s="26"/>
      <c r="YJ138" s="26"/>
      <c r="YK138" s="26"/>
      <c r="YL138" s="26"/>
      <c r="YM138" s="26"/>
      <c r="YN138" s="26"/>
      <c r="YO138" s="26"/>
      <c r="YP138" s="26"/>
      <c r="YQ138" s="26"/>
      <c r="YR138" s="26"/>
      <c r="YS138" s="26"/>
      <c r="YT138" s="26"/>
      <c r="YU138" s="26"/>
      <c r="YV138" s="26"/>
      <c r="YW138" s="26"/>
      <c r="YX138" s="26"/>
      <c r="YY138" s="26"/>
      <c r="YZ138" s="26"/>
      <c r="ZA138" s="26"/>
      <c r="ZB138" s="26"/>
      <c r="ZC138" s="26"/>
      <c r="ZD138" s="26"/>
      <c r="ZE138" s="26"/>
      <c r="ZF138" s="26"/>
      <c r="ZG138" s="26"/>
      <c r="ZH138" s="26"/>
      <c r="ZI138" s="26"/>
      <c r="ZJ138" s="26"/>
      <c r="ZK138" s="26"/>
      <c r="ZL138" s="26"/>
      <c r="ZM138" s="26"/>
      <c r="ZN138" s="26"/>
      <c r="ZO138" s="26"/>
      <c r="ZP138" s="26"/>
      <c r="ZQ138" s="26"/>
      <c r="ZR138" s="26"/>
      <c r="ZS138" s="26"/>
      <c r="ZT138" s="26"/>
      <c r="ZU138" s="26"/>
      <c r="ZV138" s="26"/>
      <c r="ZW138" s="26"/>
      <c r="ZX138" s="26"/>
      <c r="ZY138" s="26"/>
      <c r="ZZ138" s="26"/>
      <c r="AAA138" s="26"/>
      <c r="AAB138" s="26"/>
      <c r="AAC138" s="26"/>
      <c r="AAD138" s="26"/>
      <c r="AAE138" s="26"/>
      <c r="AAF138" s="26"/>
      <c r="AAG138" s="26"/>
      <c r="AAH138" s="26"/>
      <c r="AAI138" s="26"/>
      <c r="AAJ138" s="26"/>
      <c r="AAK138" s="26"/>
      <c r="AAL138" s="26"/>
      <c r="AAM138" s="26"/>
      <c r="AAN138" s="26"/>
      <c r="AAO138" s="26"/>
      <c r="AAP138" s="26"/>
      <c r="AAQ138" s="26"/>
      <c r="AAR138" s="26"/>
      <c r="AAS138" s="26"/>
      <c r="AAT138" s="26"/>
      <c r="AAU138" s="26"/>
      <c r="AAV138" s="26"/>
      <c r="AAW138" s="26"/>
      <c r="AAX138" s="26"/>
      <c r="AAY138" s="26"/>
      <c r="AAZ138" s="26"/>
      <c r="ABA138" s="26"/>
      <c r="ABB138" s="26"/>
      <c r="ABC138" s="26"/>
      <c r="ABD138" s="26"/>
      <c r="ABE138" s="26"/>
      <c r="ABF138" s="26"/>
      <c r="ABG138" s="26"/>
      <c r="ABH138" s="26"/>
      <c r="ABI138" s="26"/>
      <c r="ABJ138" s="26"/>
      <c r="ABK138" s="26"/>
      <c r="ABL138" s="26"/>
      <c r="ABM138" s="26"/>
      <c r="ABN138" s="26"/>
      <c r="ABO138" s="26"/>
      <c r="ABP138" s="26"/>
      <c r="ABQ138" s="26"/>
      <c r="ABR138" s="26"/>
      <c r="ABS138" s="26"/>
      <c r="ABT138" s="26"/>
      <c r="ABU138" s="26"/>
      <c r="ABV138" s="26"/>
      <c r="ABW138" s="26"/>
      <c r="ABX138" s="26"/>
      <c r="ABY138" s="26"/>
      <c r="ABZ138" s="26"/>
      <c r="ACA138" s="26"/>
      <c r="ACB138" s="26"/>
      <c r="ACC138" s="26"/>
      <c r="ACD138" s="26"/>
      <c r="ACE138" s="26"/>
      <c r="ACF138" s="26"/>
      <c r="ACG138" s="26"/>
      <c r="ACH138" s="26"/>
      <c r="ACI138" s="26"/>
      <c r="ACJ138" s="26"/>
      <c r="ACK138" s="26"/>
      <c r="ACL138" s="26"/>
      <c r="ACM138" s="26"/>
      <c r="ACN138" s="26"/>
      <c r="ACO138" s="26"/>
      <c r="ACP138" s="26"/>
      <c r="ACQ138" s="26"/>
      <c r="ACR138" s="26"/>
      <c r="ACS138" s="26"/>
      <c r="ACT138" s="26"/>
      <c r="ACU138" s="26"/>
      <c r="ACV138" s="26"/>
      <c r="ACW138" s="26"/>
      <c r="ACX138" s="26"/>
      <c r="ACY138" s="26"/>
      <c r="ACZ138" s="26"/>
      <c r="ADA138" s="26"/>
      <c r="ADB138" s="26"/>
      <c r="ADC138" s="26"/>
      <c r="ADD138" s="26"/>
      <c r="ADE138" s="26"/>
      <c r="ADF138" s="26"/>
      <c r="ADG138" s="26"/>
      <c r="ADH138" s="26"/>
      <c r="ADI138" s="26"/>
      <c r="ADJ138" s="26"/>
      <c r="ADK138" s="26"/>
      <c r="ADL138" s="26"/>
      <c r="ADM138" s="26"/>
      <c r="ADN138" s="26"/>
      <c r="ADO138" s="26"/>
      <c r="ADP138" s="26"/>
      <c r="ADQ138" s="26"/>
      <c r="ADR138" s="26"/>
      <c r="ADS138" s="26"/>
      <c r="ADT138" s="26"/>
      <c r="ADU138" s="26"/>
      <c r="ADV138" s="26"/>
      <c r="ADW138" s="26"/>
      <c r="ADX138" s="26"/>
      <c r="ADY138" s="26"/>
      <c r="ADZ138" s="26"/>
      <c r="AEA138" s="26"/>
      <c r="AEB138" s="26"/>
      <c r="AEC138" s="26"/>
      <c r="AED138" s="26"/>
      <c r="AEE138" s="26"/>
      <c r="AEF138" s="26"/>
      <c r="AEG138" s="26"/>
      <c r="AEH138" s="26"/>
      <c r="AEI138" s="26"/>
      <c r="AEJ138" s="26"/>
      <c r="AEK138" s="26"/>
      <c r="AEL138" s="26"/>
      <c r="AEM138" s="26"/>
      <c r="AEN138" s="26"/>
      <c r="AEO138" s="26"/>
      <c r="AEP138" s="26"/>
      <c r="AEQ138" s="26"/>
      <c r="AER138" s="26"/>
      <c r="AES138" s="26"/>
      <c r="AET138" s="26"/>
      <c r="AEU138" s="26"/>
      <c r="AEV138" s="26"/>
      <c r="AEW138" s="26"/>
      <c r="AEX138" s="26"/>
      <c r="AEY138" s="26"/>
      <c r="AEZ138" s="26"/>
      <c r="AFA138" s="26"/>
      <c r="AFB138" s="26"/>
      <c r="AFC138" s="26"/>
      <c r="AFD138" s="26"/>
      <c r="AFE138" s="26"/>
      <c r="AFF138" s="26"/>
      <c r="AFG138" s="26"/>
      <c r="AFH138" s="26"/>
      <c r="AFI138" s="26"/>
      <c r="AFJ138" s="26"/>
      <c r="AFK138" s="26"/>
      <c r="AFL138" s="26"/>
      <c r="AFM138" s="26"/>
      <c r="AFN138" s="26"/>
      <c r="AFO138" s="26"/>
      <c r="AFP138" s="26"/>
      <c r="AFQ138" s="26"/>
      <c r="AFR138" s="26"/>
      <c r="AFS138" s="26"/>
      <c r="AFT138" s="26"/>
      <c r="AFU138" s="26"/>
      <c r="AFV138" s="26"/>
      <c r="AFW138" s="26"/>
      <c r="AFX138" s="26"/>
      <c r="AFY138" s="26"/>
      <c r="AFZ138" s="26"/>
      <c r="AGA138" s="26"/>
      <c r="AGB138" s="26"/>
      <c r="AGC138" s="26"/>
      <c r="AGD138" s="26"/>
      <c r="AGE138" s="26"/>
      <c r="AGF138" s="26"/>
      <c r="AGG138" s="26"/>
      <c r="AGH138" s="26"/>
      <c r="AGI138" s="26"/>
      <c r="AGJ138" s="26"/>
      <c r="AGK138" s="26"/>
      <c r="AGL138" s="26"/>
      <c r="AGM138" s="26"/>
      <c r="AGN138" s="26"/>
      <c r="AGO138" s="26"/>
      <c r="AGP138" s="26"/>
      <c r="AGQ138" s="26"/>
      <c r="AGR138" s="26"/>
      <c r="AGS138" s="26"/>
      <c r="AGT138" s="26"/>
      <c r="AGU138" s="26"/>
      <c r="AGV138" s="26"/>
      <c r="AGW138" s="26"/>
      <c r="AGX138" s="26"/>
      <c r="AGY138" s="26"/>
      <c r="AGZ138" s="26"/>
      <c r="AHA138" s="26"/>
      <c r="AHB138" s="26"/>
      <c r="AHC138" s="26"/>
      <c r="AHD138" s="26"/>
      <c r="AHE138" s="26"/>
      <c r="AHF138" s="26"/>
      <c r="AHG138" s="26"/>
      <c r="AHH138" s="26"/>
      <c r="AHI138" s="26"/>
      <c r="AHJ138" s="26"/>
      <c r="AHK138" s="26"/>
      <c r="AHL138" s="26"/>
      <c r="AHM138" s="26"/>
      <c r="AHN138" s="26"/>
      <c r="AHO138" s="26"/>
      <c r="AHP138" s="26"/>
      <c r="AHQ138" s="26"/>
      <c r="AHR138" s="26"/>
      <c r="AHS138" s="26"/>
      <c r="AHT138" s="26"/>
      <c r="AHU138" s="26"/>
      <c r="AHV138" s="26"/>
      <c r="AHW138" s="26"/>
      <c r="AHX138" s="26"/>
      <c r="AHY138" s="26"/>
      <c r="AHZ138" s="26"/>
      <c r="AIA138" s="26"/>
      <c r="AIB138" s="26"/>
      <c r="AIC138" s="26"/>
      <c r="AID138" s="26"/>
      <c r="AIE138" s="26"/>
      <c r="AIF138" s="26"/>
      <c r="AIG138" s="26"/>
      <c r="AIH138" s="26"/>
      <c r="AII138" s="26"/>
      <c r="AIJ138" s="26"/>
      <c r="AIK138" s="26"/>
      <c r="AIL138" s="26"/>
      <c r="AIM138" s="26"/>
      <c r="AIN138" s="26"/>
      <c r="AIO138" s="26"/>
      <c r="AIP138" s="26"/>
      <c r="AIQ138" s="26"/>
      <c r="AIR138" s="26"/>
      <c r="AIS138" s="26"/>
      <c r="AIT138" s="26"/>
      <c r="AIU138" s="26"/>
      <c r="AIV138" s="26"/>
      <c r="AIW138" s="26"/>
      <c r="AIX138" s="26"/>
      <c r="AIY138" s="26"/>
      <c r="AIZ138" s="26"/>
      <c r="AJA138" s="26"/>
      <c r="AJB138" s="26"/>
      <c r="AJC138" s="26"/>
      <c r="AJD138" s="26"/>
      <c r="AJE138" s="26"/>
      <c r="AJF138" s="26"/>
      <c r="AJG138" s="26"/>
      <c r="AJH138" s="26"/>
      <c r="AJI138" s="26"/>
      <c r="AJJ138" s="26"/>
      <c r="AJK138" s="26"/>
      <c r="AJL138" s="26"/>
      <c r="AJM138" s="26"/>
      <c r="AJN138" s="26"/>
      <c r="AJO138" s="26"/>
      <c r="AJP138" s="26"/>
      <c r="AJQ138" s="26"/>
      <c r="AJR138" s="26"/>
      <c r="AJS138" s="26"/>
      <c r="AJT138" s="26"/>
      <c r="AJU138" s="26"/>
      <c r="AJV138" s="26"/>
      <c r="AJW138" s="26"/>
      <c r="AJX138" s="26"/>
      <c r="AJY138" s="26"/>
      <c r="AJZ138" s="26"/>
      <c r="AKA138" s="26"/>
      <c r="AKB138" s="26"/>
      <c r="AKC138" s="26"/>
      <c r="AKD138" s="26"/>
      <c r="AKE138" s="26"/>
      <c r="AKF138" s="26"/>
      <c r="AKG138" s="26"/>
      <c r="AKH138" s="26"/>
      <c r="AKI138" s="26"/>
      <c r="AKJ138" s="26"/>
      <c r="AKK138" s="26"/>
      <c r="AKL138" s="26"/>
      <c r="AKM138" s="26"/>
      <c r="AKN138" s="26"/>
      <c r="AKO138" s="26"/>
      <c r="AKP138" s="26"/>
      <c r="AKQ138" s="26"/>
      <c r="AKR138" s="26"/>
      <c r="AKS138" s="26"/>
      <c r="AKT138" s="26"/>
      <c r="AKU138" s="26"/>
      <c r="AKV138" s="26"/>
      <c r="AKW138" s="26"/>
      <c r="AKX138" s="26"/>
      <c r="AKY138" s="26"/>
      <c r="AKZ138" s="26"/>
      <c r="ALA138" s="26"/>
      <c r="ALB138" s="26"/>
      <c r="ALC138" s="26"/>
      <c r="ALD138" s="26"/>
      <c r="ALE138" s="26"/>
      <c r="ALF138" s="26"/>
      <c r="ALG138" s="26"/>
      <c r="ALH138" s="26"/>
      <c r="ALI138" s="26"/>
      <c r="ALJ138" s="26"/>
      <c r="ALK138" s="26"/>
      <c r="ALL138" s="26"/>
      <c r="ALM138" s="26"/>
      <c r="ALN138" s="26"/>
      <c r="ALO138" s="26"/>
      <c r="ALP138" s="26"/>
      <c r="ALQ138" s="26"/>
      <c r="ALR138" s="26"/>
      <c r="ALS138" s="26"/>
      <c r="ALT138" s="26"/>
      <c r="ALU138" s="26"/>
      <c r="ALV138" s="26"/>
      <c r="ALW138" s="26"/>
      <c r="ALX138" s="26"/>
      <c r="ALY138" s="26"/>
      <c r="ALZ138" s="26"/>
      <c r="AMA138" s="26"/>
      <c r="AMB138" s="26"/>
      <c r="AMC138" s="26"/>
      <c r="AMD138" s="26"/>
      <c r="AME138" s="26"/>
      <c r="AMF138" s="26"/>
      <c r="AMG138" s="26"/>
      <c r="AMH138" s="26"/>
      <c r="AMI138" s="26"/>
      <c r="AMJ138" s="26"/>
      <c r="AMK138" s="26"/>
      <c r="AML138" s="26"/>
      <c r="AMM138" s="26"/>
      <c r="AMN138" s="26"/>
      <c r="AMO138" s="26"/>
      <c r="AMP138" s="26"/>
      <c r="AMQ138" s="26"/>
      <c r="AMR138" s="26"/>
      <c r="AMS138" s="26"/>
      <c r="AMT138" s="26"/>
      <c r="AMU138" s="26"/>
      <c r="AMV138" s="26"/>
      <c r="AMW138" s="26"/>
      <c r="AMX138" s="26"/>
      <c r="AMY138" s="26"/>
      <c r="AMZ138" s="26"/>
      <c r="ANA138" s="26"/>
      <c r="ANB138" s="26"/>
      <c r="ANC138" s="26"/>
      <c r="AND138" s="26"/>
      <c r="ANE138" s="26"/>
      <c r="ANF138" s="26"/>
      <c r="ANG138" s="26"/>
      <c r="ANH138" s="26"/>
      <c r="ANI138" s="26"/>
      <c r="ANJ138" s="26"/>
      <c r="ANK138" s="26"/>
      <c r="ANL138" s="26"/>
      <c r="ANM138" s="26"/>
      <c r="ANN138" s="26"/>
      <c r="ANO138" s="26"/>
      <c r="ANP138" s="26"/>
      <c r="ANQ138" s="26"/>
      <c r="ANR138" s="26"/>
      <c r="ANS138" s="26"/>
      <c r="ANT138" s="26"/>
      <c r="ANU138" s="26"/>
      <c r="ANV138" s="26"/>
      <c r="ANW138" s="26"/>
      <c r="ANX138" s="26"/>
      <c r="ANY138" s="26"/>
      <c r="ANZ138" s="26"/>
      <c r="AOA138" s="26"/>
      <c r="AOB138" s="26"/>
      <c r="AOC138" s="26"/>
      <c r="AOD138" s="26"/>
      <c r="AOE138" s="26"/>
      <c r="AOF138" s="26"/>
      <c r="AOG138" s="26"/>
      <c r="AOH138" s="26"/>
      <c r="AOI138" s="26"/>
      <c r="AOJ138" s="26"/>
      <c r="AOK138" s="26"/>
      <c r="AOL138" s="26"/>
      <c r="AOM138" s="26"/>
      <c r="AON138" s="26"/>
      <c r="AOO138" s="26"/>
      <c r="AOP138" s="26"/>
      <c r="AOQ138" s="26"/>
      <c r="AOR138" s="26"/>
      <c r="AOS138" s="26"/>
      <c r="AOT138" s="26"/>
      <c r="AOU138" s="26"/>
      <c r="AOV138" s="26"/>
      <c r="AOW138" s="26"/>
      <c r="AOX138" s="26"/>
      <c r="AOY138" s="26"/>
      <c r="AOZ138" s="26"/>
      <c r="APA138" s="26"/>
      <c r="APB138" s="26"/>
      <c r="APC138" s="26"/>
      <c r="APD138" s="26"/>
      <c r="APE138" s="26"/>
      <c r="APF138" s="26"/>
      <c r="APG138" s="26"/>
      <c r="APH138" s="26"/>
      <c r="API138" s="26"/>
      <c r="APJ138" s="26"/>
      <c r="APK138" s="26"/>
      <c r="APL138" s="26"/>
      <c r="APM138" s="26"/>
      <c r="APN138" s="26"/>
      <c r="APO138" s="26"/>
      <c r="APP138" s="26"/>
      <c r="APQ138" s="26"/>
      <c r="APR138" s="26"/>
      <c r="APS138" s="26"/>
      <c r="APT138" s="26"/>
      <c r="APU138" s="26"/>
      <c r="APV138" s="26"/>
      <c r="APW138" s="26"/>
      <c r="APX138" s="26"/>
      <c r="APY138" s="26"/>
      <c r="APZ138" s="26"/>
      <c r="AQA138" s="26"/>
      <c r="AQB138" s="26"/>
      <c r="AQC138" s="26"/>
      <c r="AQD138" s="26"/>
      <c r="AQE138" s="26"/>
      <c r="AQF138" s="26"/>
      <c r="AQG138" s="26"/>
      <c r="AQH138" s="26"/>
      <c r="AQI138" s="26"/>
      <c r="AQJ138" s="26"/>
      <c r="AQK138" s="26"/>
      <c r="AQL138" s="26"/>
      <c r="AQM138" s="26"/>
      <c r="AQN138" s="26"/>
      <c r="AQO138" s="26"/>
      <c r="AQP138" s="26"/>
      <c r="AQQ138" s="26"/>
      <c r="AQR138" s="26"/>
      <c r="AQS138" s="26"/>
      <c r="AQT138" s="26"/>
      <c r="AQU138" s="26"/>
      <c r="AQV138" s="26"/>
      <c r="AQW138" s="26"/>
      <c r="AQX138" s="26"/>
      <c r="AQY138" s="26"/>
      <c r="AQZ138" s="26"/>
      <c r="ARA138" s="26"/>
      <c r="ARB138" s="26"/>
      <c r="ARC138" s="26"/>
      <c r="ARD138" s="26"/>
      <c r="ARE138" s="26"/>
      <c r="ARF138" s="26"/>
      <c r="ARG138" s="26"/>
      <c r="ARH138" s="26"/>
      <c r="ARI138" s="26"/>
      <c r="ARJ138" s="26"/>
      <c r="ARK138" s="26"/>
      <c r="ARL138" s="26"/>
      <c r="ARM138" s="26"/>
      <c r="ARN138" s="26"/>
      <c r="ARO138" s="26"/>
      <c r="ARP138" s="26"/>
      <c r="ARQ138" s="26"/>
      <c r="ARR138" s="26"/>
      <c r="ARS138" s="26"/>
      <c r="ART138" s="26"/>
      <c r="ARU138" s="26"/>
      <c r="ARV138" s="26"/>
      <c r="ARW138" s="26"/>
      <c r="ARX138" s="26"/>
      <c r="ARY138" s="26"/>
      <c r="ARZ138" s="26"/>
      <c r="ASA138" s="26"/>
      <c r="ASB138" s="26"/>
      <c r="ASC138" s="26"/>
      <c r="ASD138" s="26"/>
      <c r="ASE138" s="26"/>
      <c r="ASF138" s="26"/>
      <c r="ASG138" s="26"/>
      <c r="ASH138" s="26"/>
      <c r="ASI138" s="26"/>
      <c r="ASJ138" s="26"/>
      <c r="ASK138" s="26"/>
      <c r="ASL138" s="26"/>
      <c r="ASM138" s="26"/>
      <c r="ASN138" s="26"/>
      <c r="ASO138" s="26"/>
      <c r="ASP138" s="26"/>
      <c r="ASQ138" s="26"/>
      <c r="ASR138" s="26"/>
      <c r="ASS138" s="26"/>
      <c r="AST138" s="26"/>
      <c r="ASU138" s="26"/>
      <c r="ASV138" s="26"/>
      <c r="ASW138" s="26"/>
      <c r="ASX138" s="26"/>
      <c r="ASY138" s="26"/>
      <c r="ASZ138" s="26"/>
      <c r="ATA138" s="26"/>
      <c r="ATB138" s="26"/>
      <c r="ATC138" s="26"/>
      <c r="ATD138" s="26"/>
      <c r="ATE138" s="26"/>
      <c r="ATF138" s="26"/>
      <c r="ATG138" s="26"/>
      <c r="ATH138" s="26"/>
      <c r="ATI138" s="26"/>
      <c r="ATJ138" s="26"/>
      <c r="ATK138" s="26"/>
      <c r="ATL138" s="26"/>
      <c r="ATM138" s="26"/>
      <c r="ATN138" s="26"/>
      <c r="ATO138" s="26"/>
      <c r="ATP138" s="26"/>
      <c r="ATQ138" s="26"/>
      <c r="ATR138" s="26"/>
      <c r="ATS138" s="26"/>
      <c r="ATT138" s="26"/>
      <c r="ATU138" s="26"/>
      <c r="ATV138" s="26"/>
      <c r="ATW138" s="26"/>
      <c r="ATX138" s="26"/>
      <c r="ATY138" s="26"/>
      <c r="ATZ138" s="26"/>
      <c r="AUA138" s="26"/>
      <c r="AUB138" s="26"/>
      <c r="AUC138" s="26"/>
      <c r="AUD138" s="26"/>
      <c r="AUE138" s="26"/>
      <c r="AUF138" s="26"/>
      <c r="AUG138" s="26"/>
      <c r="AUH138" s="26"/>
      <c r="AUI138" s="26"/>
      <c r="AUJ138" s="26"/>
      <c r="AUK138" s="26"/>
      <c r="AUL138" s="26"/>
      <c r="AUM138" s="26"/>
      <c r="AUN138" s="26"/>
      <c r="AUO138" s="26"/>
      <c r="AUP138" s="26"/>
      <c r="AUQ138" s="26"/>
      <c r="AUR138" s="26"/>
      <c r="AUS138" s="26"/>
      <c r="AUT138" s="26"/>
      <c r="AUU138" s="26"/>
      <c r="AUV138" s="26"/>
      <c r="AUW138" s="26"/>
      <c r="AUX138" s="26"/>
      <c r="AUY138" s="26"/>
      <c r="AUZ138" s="26"/>
      <c r="AVA138" s="26"/>
      <c r="AVB138" s="26"/>
      <c r="AVC138" s="26"/>
      <c r="AVD138" s="26"/>
      <c r="AVE138" s="26"/>
      <c r="AVF138" s="26"/>
      <c r="AVG138" s="26"/>
      <c r="AVH138" s="26"/>
      <c r="AVI138" s="26"/>
      <c r="AVJ138" s="26"/>
      <c r="AVK138" s="26"/>
      <c r="AVL138" s="26"/>
      <c r="AVM138" s="26"/>
      <c r="AVN138" s="26"/>
      <c r="AVO138" s="26"/>
      <c r="AVP138" s="26"/>
      <c r="AVQ138" s="26"/>
      <c r="AVR138" s="26"/>
      <c r="AVS138" s="26"/>
      <c r="AVT138" s="26"/>
      <c r="AVU138" s="26"/>
      <c r="AVV138" s="26"/>
      <c r="AVW138" s="26"/>
      <c r="AVX138" s="26"/>
      <c r="AVY138" s="26"/>
      <c r="AVZ138" s="26"/>
      <c r="AWA138" s="26"/>
      <c r="AWB138" s="26"/>
      <c r="AWC138" s="26"/>
      <c r="AWD138" s="26"/>
      <c r="AWE138" s="26"/>
      <c r="AWF138" s="26"/>
      <c r="AWG138" s="26"/>
      <c r="AWH138" s="26"/>
      <c r="AWI138" s="26"/>
      <c r="AWJ138" s="26"/>
      <c r="AWK138" s="26"/>
      <c r="AWL138" s="26"/>
      <c r="AWM138" s="26"/>
      <c r="AWN138" s="26"/>
      <c r="AWO138" s="26"/>
      <c r="AWP138" s="26"/>
      <c r="AWQ138" s="26"/>
      <c r="AWR138" s="26"/>
      <c r="AWS138" s="26"/>
      <c r="AWT138" s="26"/>
      <c r="AWU138" s="26"/>
      <c r="AWV138" s="26"/>
      <c r="AWW138" s="26"/>
      <c r="AWX138" s="26"/>
      <c r="AWY138" s="26"/>
      <c r="AWZ138" s="26"/>
      <c r="AXA138" s="26"/>
      <c r="AXB138" s="26"/>
      <c r="AXC138" s="26"/>
      <c r="AXD138" s="26"/>
      <c r="AXE138" s="26"/>
      <c r="AXF138" s="26"/>
      <c r="AXG138" s="26"/>
      <c r="AXH138" s="26"/>
      <c r="AXI138" s="26"/>
      <c r="AXJ138" s="26"/>
      <c r="AXK138" s="26"/>
      <c r="AXL138" s="26"/>
      <c r="AXM138" s="26"/>
      <c r="AXN138" s="26"/>
      <c r="AXO138" s="26"/>
      <c r="AXP138" s="26"/>
      <c r="AXQ138" s="26"/>
      <c r="AXR138" s="26"/>
      <c r="AXS138" s="26"/>
      <c r="AXT138" s="26"/>
      <c r="AXU138" s="26"/>
      <c r="AXV138" s="26"/>
      <c r="AXW138" s="26"/>
      <c r="AXX138" s="26"/>
      <c r="AXY138" s="26"/>
      <c r="AXZ138" s="26"/>
      <c r="AYA138" s="26"/>
      <c r="AYB138" s="26"/>
      <c r="AYC138" s="26"/>
      <c r="AYD138" s="26"/>
      <c r="AYE138" s="26"/>
      <c r="AYF138" s="26"/>
      <c r="AYG138" s="26"/>
      <c r="AYH138" s="26"/>
      <c r="AYI138" s="26"/>
      <c r="AYJ138" s="26"/>
      <c r="AYK138" s="26"/>
      <c r="AYL138" s="26"/>
      <c r="AYM138" s="26"/>
      <c r="AYN138" s="26"/>
      <c r="AYO138" s="26"/>
      <c r="AYP138" s="26"/>
      <c r="AYQ138" s="26"/>
      <c r="AYR138" s="26"/>
      <c r="AYS138" s="26"/>
      <c r="AYT138" s="26"/>
      <c r="AYU138" s="26"/>
      <c r="AYV138" s="26"/>
      <c r="AYW138" s="26"/>
      <c r="AYX138" s="26"/>
      <c r="AYY138" s="26"/>
      <c r="AYZ138" s="26"/>
      <c r="AZA138" s="26"/>
      <c r="AZB138" s="26"/>
      <c r="AZC138" s="26"/>
      <c r="AZD138" s="26"/>
      <c r="AZE138" s="26"/>
      <c r="AZF138" s="26"/>
      <c r="AZG138" s="26"/>
      <c r="AZH138" s="26"/>
      <c r="AZI138" s="26"/>
      <c r="AZJ138" s="26"/>
      <c r="AZK138" s="26"/>
      <c r="AZL138" s="26"/>
      <c r="AZM138" s="26"/>
      <c r="AZN138" s="26"/>
      <c r="AZO138" s="26"/>
      <c r="AZP138" s="26"/>
      <c r="AZQ138" s="26"/>
      <c r="AZR138" s="26"/>
      <c r="AZS138" s="26"/>
      <c r="AZT138" s="26"/>
      <c r="AZU138" s="26"/>
      <c r="AZV138" s="26"/>
      <c r="AZW138" s="26"/>
      <c r="AZX138" s="26"/>
      <c r="AZY138" s="26"/>
      <c r="AZZ138" s="26"/>
      <c r="BAA138" s="26"/>
      <c r="BAB138" s="26"/>
      <c r="BAC138" s="26"/>
      <c r="BAD138" s="26"/>
      <c r="BAE138" s="26"/>
      <c r="BAF138" s="26"/>
      <c r="BAG138" s="26"/>
      <c r="BAH138" s="26"/>
      <c r="BAI138" s="26"/>
      <c r="BAJ138" s="26"/>
      <c r="BAK138" s="26"/>
      <c r="BAL138" s="26"/>
      <c r="BAM138" s="26"/>
      <c r="BAN138" s="26"/>
      <c r="BAO138" s="26"/>
      <c r="BAP138" s="26"/>
      <c r="BAQ138" s="26"/>
      <c r="BAR138" s="26"/>
      <c r="BAS138" s="26"/>
      <c r="BAT138" s="26"/>
      <c r="BAU138" s="26"/>
      <c r="BAV138" s="26"/>
      <c r="BAW138" s="26"/>
      <c r="BAX138" s="26"/>
      <c r="BAY138" s="26"/>
      <c r="BAZ138" s="26"/>
      <c r="BBA138" s="26"/>
      <c r="BBB138" s="26"/>
      <c r="BBC138" s="26"/>
      <c r="BBD138" s="26"/>
      <c r="BBE138" s="26"/>
      <c r="BBF138" s="26"/>
      <c r="BBG138" s="26"/>
      <c r="BBH138" s="26"/>
      <c r="BBI138" s="26"/>
      <c r="BBJ138" s="26"/>
      <c r="BBK138" s="26"/>
      <c r="BBL138" s="26"/>
      <c r="BBM138" s="26"/>
      <c r="BBN138" s="26"/>
      <c r="BBO138" s="26"/>
      <c r="BBP138" s="26"/>
      <c r="BBQ138" s="26"/>
      <c r="BBR138" s="26"/>
      <c r="BBS138" s="26"/>
      <c r="BBT138" s="26"/>
      <c r="BBU138" s="26"/>
      <c r="BBV138" s="26"/>
      <c r="BBW138" s="26"/>
      <c r="BBX138" s="26"/>
      <c r="BBY138" s="26"/>
      <c r="BBZ138" s="26"/>
      <c r="BCA138" s="26"/>
      <c r="BCB138" s="26"/>
      <c r="BCC138" s="26"/>
      <c r="BCD138" s="26"/>
      <c r="BCE138" s="26"/>
      <c r="BCF138" s="26"/>
      <c r="BCG138" s="26"/>
      <c r="BCH138" s="26"/>
      <c r="BCI138" s="26"/>
      <c r="BCJ138" s="26"/>
      <c r="BCK138" s="26"/>
      <c r="BCL138" s="26"/>
      <c r="BCM138" s="26"/>
      <c r="BCN138" s="26"/>
      <c r="BCO138" s="26"/>
      <c r="BCP138" s="26"/>
      <c r="BCQ138" s="26"/>
      <c r="BCR138" s="26"/>
      <c r="BCS138" s="26"/>
      <c r="BCT138" s="26"/>
      <c r="BCU138" s="26"/>
      <c r="BCV138" s="26"/>
      <c r="BCW138" s="26"/>
      <c r="BCX138" s="26"/>
      <c r="BCY138" s="26"/>
      <c r="BCZ138" s="26"/>
      <c r="BDA138" s="26"/>
      <c r="BDB138" s="26"/>
      <c r="BDC138" s="26"/>
      <c r="BDD138" s="26"/>
      <c r="BDE138" s="26"/>
      <c r="BDF138" s="26"/>
      <c r="BDG138" s="26"/>
      <c r="BDH138" s="26"/>
      <c r="BDI138" s="26"/>
      <c r="BDJ138" s="26"/>
      <c r="BDK138" s="26"/>
      <c r="BDL138" s="26"/>
      <c r="BDM138" s="26"/>
      <c r="BDN138" s="26"/>
      <c r="BDO138" s="26"/>
      <c r="BDP138" s="26"/>
      <c r="BDQ138" s="26"/>
      <c r="BDR138" s="26"/>
      <c r="BDS138" s="26"/>
      <c r="BDT138" s="26"/>
      <c r="BDU138" s="26"/>
      <c r="BDV138" s="26"/>
      <c r="BDW138" s="26"/>
      <c r="BDX138" s="26"/>
      <c r="BDY138" s="26"/>
      <c r="BDZ138" s="26"/>
      <c r="BEA138" s="26"/>
      <c r="BEB138" s="26"/>
      <c r="BEC138" s="26"/>
      <c r="BED138" s="26"/>
      <c r="BEE138" s="26"/>
      <c r="BEF138" s="26"/>
      <c r="BEG138" s="26"/>
      <c r="BEH138" s="26"/>
      <c r="BEI138" s="26"/>
      <c r="BEJ138" s="26"/>
      <c r="BEK138" s="26"/>
      <c r="BEL138" s="26"/>
      <c r="BEM138" s="26"/>
      <c r="BEN138" s="26"/>
      <c r="BEO138" s="26"/>
      <c r="BEP138" s="26"/>
      <c r="BEQ138" s="26"/>
      <c r="BER138" s="26"/>
      <c r="BES138" s="26"/>
      <c r="BET138" s="26"/>
      <c r="BEU138" s="26"/>
      <c r="BEV138" s="26"/>
      <c r="BEW138" s="26"/>
      <c r="BEX138" s="26"/>
      <c r="BEY138" s="26"/>
      <c r="BEZ138" s="26"/>
      <c r="BFA138" s="26"/>
      <c r="BFB138" s="26"/>
      <c r="BFC138" s="26"/>
      <c r="BFD138" s="26"/>
      <c r="BFE138" s="26"/>
      <c r="BFF138" s="26"/>
      <c r="BFG138" s="26"/>
      <c r="BFH138" s="26"/>
      <c r="BFI138" s="26"/>
      <c r="BFJ138" s="26"/>
      <c r="BFK138" s="26"/>
      <c r="BFL138" s="26"/>
      <c r="BFM138" s="26"/>
      <c r="BFN138" s="26"/>
      <c r="BFO138" s="26"/>
      <c r="BFP138" s="26"/>
      <c r="BFQ138" s="26"/>
      <c r="BFR138" s="26"/>
      <c r="BFS138" s="26"/>
      <c r="BFT138" s="26"/>
      <c r="BFU138" s="26"/>
      <c r="BFV138" s="26"/>
      <c r="BFW138" s="26"/>
      <c r="BFX138" s="26"/>
      <c r="BFY138" s="26"/>
      <c r="BFZ138" s="26"/>
      <c r="BGA138" s="26"/>
      <c r="BGB138" s="26"/>
      <c r="BGC138" s="26"/>
      <c r="BGD138" s="26"/>
      <c r="BGE138" s="26"/>
      <c r="BGF138" s="26"/>
      <c r="BGG138" s="26"/>
      <c r="BGH138" s="26"/>
      <c r="BGI138" s="26"/>
      <c r="BGJ138" s="26"/>
      <c r="BGK138" s="26"/>
      <c r="BGL138" s="26"/>
      <c r="BGM138" s="26"/>
      <c r="BGN138" s="26"/>
      <c r="BGO138" s="26"/>
      <c r="BGP138" s="26"/>
      <c r="BGQ138" s="26"/>
      <c r="BGR138" s="26"/>
      <c r="BGS138" s="26"/>
      <c r="BGT138" s="26"/>
      <c r="BGU138" s="26"/>
      <c r="BGV138" s="26"/>
      <c r="BGW138" s="26"/>
      <c r="BGX138" s="26"/>
      <c r="BGY138" s="26"/>
      <c r="BGZ138" s="26"/>
      <c r="BHA138" s="26"/>
      <c r="BHB138" s="26"/>
      <c r="BHC138" s="26"/>
      <c r="BHD138" s="26"/>
      <c r="BHE138" s="26"/>
      <c r="BHF138" s="26"/>
      <c r="BHG138" s="26"/>
      <c r="BHH138" s="26"/>
      <c r="BHI138" s="26"/>
      <c r="BHJ138" s="26"/>
      <c r="BHK138" s="26"/>
      <c r="BHL138" s="26"/>
      <c r="BHM138" s="26"/>
      <c r="BHN138" s="26"/>
      <c r="BHO138" s="26"/>
      <c r="BHP138" s="26"/>
      <c r="BHQ138" s="26"/>
      <c r="BHR138" s="26"/>
      <c r="BHS138" s="26"/>
      <c r="BHT138" s="26"/>
      <c r="BHU138" s="26"/>
      <c r="BHV138" s="26"/>
      <c r="BHW138" s="26"/>
      <c r="BHX138" s="26"/>
      <c r="BHY138" s="26"/>
      <c r="BHZ138" s="26"/>
      <c r="BIA138" s="26"/>
      <c r="BIB138" s="26"/>
      <c r="BIC138" s="26"/>
      <c r="BID138" s="26"/>
      <c r="BIE138" s="26"/>
      <c r="BIF138" s="26"/>
      <c r="BIG138" s="26"/>
      <c r="BIH138" s="26"/>
      <c r="BII138" s="26"/>
      <c r="BIJ138" s="26"/>
      <c r="BIK138" s="26"/>
      <c r="BIL138" s="26"/>
      <c r="BIM138" s="26"/>
      <c r="BIN138" s="26"/>
      <c r="BIO138" s="26"/>
      <c r="BIP138" s="26"/>
      <c r="BIQ138" s="26"/>
      <c r="BIR138" s="26"/>
      <c r="BIS138" s="26"/>
      <c r="BIT138" s="26"/>
      <c r="BIU138" s="26"/>
      <c r="BIV138" s="26"/>
      <c r="BIW138" s="26"/>
      <c r="BIX138" s="26"/>
      <c r="BIY138" s="26"/>
      <c r="BIZ138" s="26"/>
      <c r="BJA138" s="26"/>
      <c r="BJB138" s="26"/>
      <c r="BJC138" s="26"/>
      <c r="BJD138" s="26"/>
      <c r="BJE138" s="26"/>
      <c r="BJF138" s="26"/>
      <c r="BJG138" s="26"/>
      <c r="BJH138" s="26"/>
      <c r="BJI138" s="26"/>
      <c r="BJJ138" s="26"/>
      <c r="BJK138" s="26"/>
      <c r="BJL138" s="26"/>
      <c r="BJM138" s="26"/>
      <c r="BJN138" s="26"/>
      <c r="BJO138" s="26"/>
      <c r="BJP138" s="26"/>
      <c r="BJQ138" s="26"/>
      <c r="BJR138" s="26"/>
      <c r="BJS138" s="26"/>
      <c r="BJT138" s="26"/>
      <c r="BJU138" s="26"/>
      <c r="BJV138" s="26"/>
      <c r="BJW138" s="26"/>
      <c r="BJX138" s="26"/>
      <c r="BJY138" s="26"/>
      <c r="BJZ138" s="26"/>
      <c r="BKA138" s="26"/>
      <c r="BKB138" s="26"/>
      <c r="BKC138" s="26"/>
      <c r="BKD138" s="26"/>
      <c r="BKE138" s="26"/>
      <c r="BKF138" s="26"/>
      <c r="BKG138" s="26"/>
      <c r="BKH138" s="26"/>
      <c r="BKI138" s="26"/>
      <c r="BKJ138" s="26"/>
      <c r="BKK138" s="26"/>
      <c r="BKL138" s="26"/>
      <c r="BKM138" s="26"/>
      <c r="BKN138" s="26"/>
      <c r="BKO138" s="26"/>
      <c r="BKP138" s="26"/>
      <c r="BKQ138" s="26"/>
      <c r="BKR138" s="26"/>
      <c r="BKS138" s="26"/>
      <c r="BKT138" s="26"/>
      <c r="BKU138" s="26"/>
      <c r="BKV138" s="26"/>
      <c r="BKW138" s="26"/>
      <c r="BKX138" s="26"/>
      <c r="BKY138" s="26"/>
      <c r="BKZ138" s="26"/>
      <c r="BLA138" s="26"/>
      <c r="BLB138" s="26"/>
      <c r="BLC138" s="26"/>
      <c r="BLD138" s="26"/>
      <c r="BLE138" s="26"/>
      <c r="BLF138" s="26"/>
      <c r="BLG138" s="26"/>
      <c r="BLH138" s="26"/>
      <c r="BLI138" s="26"/>
      <c r="BLJ138" s="26"/>
      <c r="BLK138" s="26"/>
      <c r="BLL138" s="26"/>
      <c r="BLM138" s="26"/>
      <c r="BLN138" s="26"/>
      <c r="BLO138" s="26"/>
      <c r="BLP138" s="26"/>
      <c r="BLQ138" s="26"/>
      <c r="BLR138" s="26"/>
      <c r="BLS138" s="26"/>
      <c r="BLT138" s="26"/>
      <c r="BLU138" s="26"/>
      <c r="BLV138" s="26"/>
      <c r="BLW138" s="26"/>
      <c r="BLX138" s="26"/>
      <c r="BLY138" s="26"/>
      <c r="BLZ138" s="26"/>
      <c r="BMA138" s="26"/>
      <c r="BMB138" s="26"/>
      <c r="BMC138" s="26"/>
      <c r="BMD138" s="26"/>
      <c r="BME138" s="26"/>
      <c r="BMF138" s="26"/>
      <c r="BMG138" s="26"/>
      <c r="BMH138" s="26"/>
      <c r="BMI138" s="26"/>
      <c r="BMJ138" s="26"/>
      <c r="BMK138" s="26"/>
      <c r="BML138" s="26"/>
      <c r="BMM138" s="26"/>
      <c r="BMN138" s="26"/>
      <c r="BMO138" s="26"/>
      <c r="BMP138" s="26"/>
      <c r="BMQ138" s="26"/>
      <c r="BMR138" s="26"/>
      <c r="BMS138" s="26"/>
      <c r="BMT138" s="26"/>
      <c r="BMU138" s="26"/>
      <c r="BMV138" s="26"/>
      <c r="BMW138" s="26"/>
      <c r="BMX138" s="26"/>
      <c r="BMY138" s="26"/>
      <c r="BMZ138" s="26"/>
      <c r="BNA138" s="26"/>
      <c r="BNB138" s="26"/>
      <c r="BNC138" s="26"/>
      <c r="BND138" s="26"/>
      <c r="BNE138" s="26"/>
      <c r="BNF138" s="26"/>
      <c r="BNG138" s="26"/>
      <c r="BNH138" s="26"/>
      <c r="BNI138" s="26"/>
      <c r="BNJ138" s="26"/>
      <c r="BNK138" s="26"/>
      <c r="BNL138" s="26"/>
      <c r="BNM138" s="26"/>
      <c r="BNN138" s="26"/>
      <c r="BNO138" s="26"/>
      <c r="BNP138" s="26"/>
      <c r="BNQ138" s="26"/>
      <c r="BNR138" s="26"/>
      <c r="BNS138" s="26"/>
      <c r="BNT138" s="26"/>
      <c r="BNU138" s="26"/>
      <c r="BNV138" s="26"/>
      <c r="BNW138" s="26"/>
      <c r="BNX138" s="26"/>
      <c r="BNY138" s="26"/>
      <c r="BNZ138" s="26"/>
      <c r="BOA138" s="26"/>
      <c r="BOB138" s="26"/>
      <c r="BOC138" s="26"/>
      <c r="BOD138" s="26"/>
      <c r="BOE138" s="26"/>
      <c r="BOF138" s="26"/>
      <c r="BOG138" s="26"/>
      <c r="BOH138" s="26"/>
      <c r="BOI138" s="26"/>
      <c r="BOJ138" s="26"/>
      <c r="BOK138" s="26"/>
      <c r="BOL138" s="26"/>
      <c r="BOM138" s="26"/>
      <c r="BON138" s="26"/>
      <c r="BOO138" s="26"/>
      <c r="BOP138" s="26"/>
      <c r="BOQ138" s="26"/>
      <c r="BOR138" s="26"/>
      <c r="BOS138" s="26"/>
      <c r="BOT138" s="26"/>
      <c r="BOU138" s="26"/>
      <c r="BOV138" s="26"/>
      <c r="BOW138" s="26"/>
      <c r="BOX138" s="26"/>
      <c r="BOY138" s="26"/>
      <c r="BOZ138" s="26"/>
      <c r="BPA138" s="26"/>
      <c r="BPB138" s="26"/>
      <c r="BPC138" s="26"/>
      <c r="BPD138" s="26"/>
      <c r="BPE138" s="26"/>
      <c r="BPF138" s="26"/>
      <c r="BPG138" s="26"/>
      <c r="BPH138" s="26"/>
      <c r="BPI138" s="26"/>
      <c r="BPJ138" s="26"/>
      <c r="BPK138" s="26"/>
      <c r="BPL138" s="26"/>
      <c r="BPM138" s="26"/>
      <c r="BPN138" s="26"/>
      <c r="BPO138" s="26"/>
      <c r="BPP138" s="26"/>
      <c r="BPQ138" s="26"/>
      <c r="BPR138" s="26"/>
      <c r="BPS138" s="26"/>
      <c r="BPT138" s="26"/>
      <c r="BPU138" s="26"/>
      <c r="BPV138" s="26"/>
      <c r="BPW138" s="26"/>
      <c r="BPX138" s="26"/>
      <c r="BPY138" s="26"/>
      <c r="BPZ138" s="26"/>
      <c r="BQA138" s="26"/>
      <c r="BQB138" s="26"/>
      <c r="BQC138" s="26"/>
      <c r="BQD138" s="26"/>
      <c r="BQE138" s="26"/>
      <c r="BQF138" s="26"/>
      <c r="BQG138" s="26"/>
      <c r="BQH138" s="26"/>
      <c r="BQI138" s="26"/>
      <c r="BQJ138" s="26"/>
      <c r="BQK138" s="26"/>
      <c r="BQL138" s="26"/>
      <c r="BQM138" s="26"/>
      <c r="BQN138" s="26"/>
      <c r="BQO138" s="26"/>
      <c r="BQP138" s="26"/>
      <c r="BQQ138" s="26"/>
      <c r="BQR138" s="26"/>
      <c r="BQS138" s="26"/>
      <c r="BQT138" s="26"/>
      <c r="BQU138" s="26"/>
      <c r="BQV138" s="26"/>
      <c r="BQW138" s="26"/>
      <c r="BQX138" s="26"/>
      <c r="BQY138" s="26"/>
      <c r="BQZ138" s="26"/>
      <c r="BRA138" s="26"/>
      <c r="BRB138" s="26"/>
      <c r="BRC138" s="26"/>
      <c r="BRD138" s="26"/>
      <c r="BRE138" s="26"/>
      <c r="BRF138" s="26"/>
      <c r="BRG138" s="26"/>
      <c r="BRH138" s="26"/>
      <c r="BRI138" s="26"/>
      <c r="BRJ138" s="26"/>
      <c r="BRK138" s="26"/>
      <c r="BRL138" s="26"/>
      <c r="BRM138" s="26"/>
      <c r="BRN138" s="26"/>
      <c r="BRO138" s="26"/>
      <c r="BRP138" s="26"/>
      <c r="BRQ138" s="26"/>
      <c r="BRR138" s="26"/>
      <c r="BRS138" s="26"/>
      <c r="BRT138" s="26"/>
      <c r="BRU138" s="26"/>
      <c r="BRV138" s="26"/>
      <c r="BRW138" s="26"/>
      <c r="BRX138" s="26"/>
      <c r="BRY138" s="26"/>
      <c r="BRZ138" s="26"/>
      <c r="BSA138" s="26"/>
      <c r="BSB138" s="26"/>
      <c r="BSC138" s="26"/>
      <c r="BSD138" s="26"/>
      <c r="BSE138" s="26"/>
      <c r="BSF138" s="26"/>
      <c r="BSG138" s="26"/>
      <c r="BSH138" s="26"/>
      <c r="BSI138" s="26"/>
      <c r="BSJ138" s="26"/>
      <c r="BSK138" s="26"/>
      <c r="BSL138" s="26"/>
      <c r="BSM138" s="26"/>
      <c r="BSN138" s="26"/>
      <c r="BSO138" s="26"/>
      <c r="BSP138" s="26"/>
      <c r="BSQ138" s="26"/>
      <c r="BSR138" s="26"/>
      <c r="BSS138" s="26"/>
      <c r="BST138" s="26"/>
      <c r="BSU138" s="26"/>
      <c r="BSV138" s="26"/>
      <c r="BSW138" s="26"/>
      <c r="BSX138" s="26"/>
      <c r="BSY138" s="26"/>
      <c r="BSZ138" s="26"/>
      <c r="BTA138" s="26"/>
      <c r="BTB138" s="26"/>
      <c r="BTC138" s="26"/>
      <c r="BTD138" s="26"/>
      <c r="BTE138" s="26"/>
      <c r="BTF138" s="26"/>
      <c r="BTG138" s="26"/>
      <c r="BTH138" s="26"/>
      <c r="BTI138" s="26"/>
      <c r="BTJ138" s="26"/>
      <c r="BTK138" s="26"/>
      <c r="BTL138" s="26"/>
      <c r="BTM138" s="26"/>
      <c r="BTN138" s="26"/>
      <c r="BTO138" s="26"/>
      <c r="BTP138" s="26"/>
      <c r="BTQ138" s="26"/>
      <c r="BTR138" s="26"/>
      <c r="BTS138" s="26"/>
      <c r="BTT138" s="26"/>
      <c r="BTU138" s="26"/>
      <c r="BTV138" s="26"/>
      <c r="BTW138" s="26"/>
      <c r="BTX138" s="26"/>
      <c r="BTY138" s="26"/>
      <c r="BTZ138" s="26"/>
      <c r="BUA138" s="26"/>
    </row>
    <row r="139" spans="1:1899" s="23" customFormat="1" ht="54.75" customHeight="1" x14ac:dyDescent="0.25">
      <c r="A139" s="34" t="s">
        <v>82</v>
      </c>
      <c r="B139" s="48" t="s">
        <v>23</v>
      </c>
      <c r="C139" s="48" t="s">
        <v>24</v>
      </c>
      <c r="D139" s="48" t="s">
        <v>265</v>
      </c>
      <c r="E139" s="48" t="s">
        <v>43</v>
      </c>
      <c r="F139" s="55" t="s">
        <v>152</v>
      </c>
      <c r="G139" s="19">
        <v>0</v>
      </c>
      <c r="H139" s="37">
        <v>45174</v>
      </c>
      <c r="I139" s="34" t="s">
        <v>245</v>
      </c>
      <c r="J139" s="34" t="s">
        <v>64</v>
      </c>
      <c r="K139" s="15">
        <v>0</v>
      </c>
      <c r="L139" s="15">
        <v>3000</v>
      </c>
      <c r="M139" s="15">
        <v>4673.3</v>
      </c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  <c r="DW139" s="26"/>
      <c r="DX139" s="26"/>
      <c r="DY139" s="26"/>
      <c r="DZ139" s="26"/>
      <c r="EA139" s="26"/>
      <c r="EB139" s="26"/>
      <c r="EC139" s="26"/>
      <c r="ED139" s="26"/>
      <c r="EE139" s="26"/>
      <c r="EF139" s="26"/>
      <c r="EG139" s="26"/>
      <c r="EH139" s="26"/>
      <c r="EI139" s="26"/>
      <c r="EJ139" s="26"/>
      <c r="EK139" s="26"/>
      <c r="EL139" s="26"/>
      <c r="EM139" s="26"/>
      <c r="EN139" s="26"/>
      <c r="EO139" s="26"/>
      <c r="EP139" s="26"/>
      <c r="EQ139" s="26"/>
      <c r="ER139" s="26"/>
      <c r="ES139" s="26"/>
      <c r="ET139" s="26"/>
      <c r="EU139" s="26"/>
      <c r="EV139" s="26"/>
      <c r="EW139" s="26"/>
      <c r="EX139" s="26"/>
      <c r="EY139" s="26"/>
      <c r="EZ139" s="26"/>
      <c r="FA139" s="26"/>
      <c r="FB139" s="26"/>
      <c r="FC139" s="26"/>
      <c r="FD139" s="26"/>
      <c r="FE139" s="26"/>
      <c r="FF139" s="26"/>
      <c r="FG139" s="26"/>
      <c r="FH139" s="26"/>
      <c r="FI139" s="26"/>
      <c r="FJ139" s="26"/>
      <c r="FK139" s="26"/>
      <c r="FL139" s="26"/>
      <c r="FM139" s="26"/>
      <c r="FN139" s="26"/>
      <c r="FO139" s="26"/>
      <c r="FP139" s="26"/>
      <c r="FQ139" s="26"/>
      <c r="FR139" s="26"/>
      <c r="FS139" s="26"/>
      <c r="FT139" s="26"/>
      <c r="FU139" s="26"/>
      <c r="FV139" s="26"/>
      <c r="FW139" s="26"/>
      <c r="FX139" s="26"/>
      <c r="FY139" s="26"/>
      <c r="FZ139" s="26"/>
      <c r="GA139" s="26"/>
      <c r="GB139" s="26"/>
      <c r="GC139" s="26"/>
      <c r="GD139" s="26"/>
      <c r="GE139" s="26"/>
      <c r="GF139" s="26"/>
      <c r="GG139" s="26"/>
      <c r="GH139" s="26"/>
      <c r="GI139" s="26"/>
      <c r="GJ139" s="26"/>
      <c r="GK139" s="26"/>
      <c r="GL139" s="26"/>
      <c r="GM139" s="26"/>
      <c r="GN139" s="26"/>
      <c r="GO139" s="26"/>
      <c r="GP139" s="26"/>
      <c r="GQ139" s="26"/>
      <c r="GR139" s="26"/>
      <c r="GS139" s="26"/>
      <c r="GT139" s="26"/>
      <c r="GU139" s="26"/>
      <c r="GV139" s="26"/>
      <c r="GW139" s="26"/>
      <c r="GX139" s="26"/>
      <c r="GY139" s="26"/>
      <c r="GZ139" s="26"/>
      <c r="HA139" s="26"/>
      <c r="HB139" s="26"/>
      <c r="HC139" s="26"/>
      <c r="HD139" s="26"/>
      <c r="HE139" s="26"/>
      <c r="HF139" s="26"/>
      <c r="HG139" s="26"/>
      <c r="HH139" s="26"/>
      <c r="HI139" s="26"/>
      <c r="HJ139" s="26"/>
      <c r="HK139" s="26"/>
      <c r="HL139" s="26"/>
      <c r="HM139" s="26"/>
      <c r="HN139" s="26"/>
      <c r="HO139" s="26"/>
      <c r="HP139" s="26"/>
      <c r="HQ139" s="26"/>
      <c r="HR139" s="26"/>
      <c r="HS139" s="26"/>
      <c r="HT139" s="26"/>
      <c r="HU139" s="26"/>
      <c r="HV139" s="26"/>
      <c r="HW139" s="26"/>
      <c r="HX139" s="26"/>
      <c r="HY139" s="26"/>
      <c r="HZ139" s="26"/>
      <c r="IA139" s="26"/>
      <c r="IB139" s="26"/>
      <c r="IC139" s="26"/>
      <c r="ID139" s="26"/>
      <c r="IE139" s="26"/>
      <c r="IF139" s="26"/>
      <c r="IG139" s="26"/>
      <c r="IH139" s="26"/>
      <c r="II139" s="26"/>
      <c r="IJ139" s="26"/>
      <c r="IK139" s="26"/>
      <c r="IL139" s="26"/>
      <c r="IM139" s="26"/>
      <c r="IN139" s="26"/>
      <c r="IO139" s="26"/>
      <c r="IP139" s="26"/>
      <c r="IQ139" s="26"/>
      <c r="IR139" s="26"/>
      <c r="IS139" s="26"/>
      <c r="IT139" s="26"/>
      <c r="IU139" s="26"/>
      <c r="IV139" s="26"/>
      <c r="IW139" s="26"/>
      <c r="IX139" s="26"/>
      <c r="IY139" s="26"/>
      <c r="IZ139" s="26"/>
      <c r="JA139" s="26"/>
      <c r="JB139" s="26"/>
      <c r="JC139" s="26"/>
      <c r="JD139" s="26"/>
      <c r="JE139" s="26"/>
      <c r="JF139" s="26"/>
      <c r="JG139" s="26"/>
      <c r="JH139" s="26"/>
      <c r="JI139" s="26"/>
      <c r="JJ139" s="26"/>
      <c r="JK139" s="26"/>
      <c r="JL139" s="26"/>
      <c r="JM139" s="26"/>
      <c r="JN139" s="26"/>
      <c r="JO139" s="26"/>
      <c r="JP139" s="26"/>
      <c r="JQ139" s="26"/>
      <c r="JR139" s="26"/>
      <c r="JS139" s="26"/>
      <c r="JT139" s="26"/>
      <c r="JU139" s="26"/>
      <c r="JV139" s="26"/>
      <c r="JW139" s="26"/>
      <c r="JX139" s="26"/>
      <c r="JY139" s="26"/>
      <c r="JZ139" s="26"/>
      <c r="KA139" s="26"/>
      <c r="KB139" s="26"/>
      <c r="KC139" s="26"/>
      <c r="KD139" s="26"/>
      <c r="KE139" s="26"/>
      <c r="KF139" s="26"/>
      <c r="KG139" s="26"/>
      <c r="KH139" s="26"/>
      <c r="KI139" s="26"/>
      <c r="KJ139" s="26"/>
      <c r="KK139" s="26"/>
      <c r="KL139" s="26"/>
      <c r="KM139" s="26"/>
      <c r="KN139" s="26"/>
      <c r="KO139" s="26"/>
      <c r="KP139" s="26"/>
      <c r="KQ139" s="26"/>
      <c r="KR139" s="26"/>
      <c r="KS139" s="26"/>
      <c r="KT139" s="26"/>
      <c r="KU139" s="26"/>
      <c r="KV139" s="26"/>
      <c r="KW139" s="26"/>
      <c r="KX139" s="26"/>
      <c r="KY139" s="26"/>
      <c r="KZ139" s="26"/>
      <c r="LA139" s="26"/>
      <c r="LB139" s="26"/>
      <c r="LC139" s="26"/>
      <c r="LD139" s="26"/>
      <c r="LE139" s="26"/>
      <c r="LF139" s="26"/>
      <c r="LG139" s="26"/>
      <c r="LH139" s="26"/>
      <c r="LI139" s="26"/>
      <c r="LJ139" s="26"/>
      <c r="LK139" s="26"/>
      <c r="LL139" s="26"/>
      <c r="LM139" s="26"/>
      <c r="LN139" s="26"/>
      <c r="LO139" s="26"/>
      <c r="LP139" s="26"/>
      <c r="LQ139" s="26"/>
      <c r="LR139" s="26"/>
      <c r="LS139" s="26"/>
      <c r="LT139" s="26"/>
      <c r="LU139" s="26"/>
      <c r="LV139" s="26"/>
      <c r="LW139" s="26"/>
      <c r="LX139" s="26"/>
      <c r="LY139" s="26"/>
      <c r="LZ139" s="26"/>
      <c r="MA139" s="26"/>
      <c r="MB139" s="26"/>
      <c r="MC139" s="26"/>
      <c r="MD139" s="26"/>
      <c r="ME139" s="26"/>
      <c r="MF139" s="26"/>
      <c r="MG139" s="26"/>
      <c r="MH139" s="26"/>
      <c r="MI139" s="26"/>
      <c r="MJ139" s="26"/>
      <c r="MK139" s="26"/>
      <c r="ML139" s="26"/>
      <c r="MM139" s="26"/>
      <c r="MN139" s="26"/>
      <c r="MO139" s="26"/>
      <c r="MP139" s="26"/>
      <c r="MQ139" s="26"/>
      <c r="MR139" s="26"/>
      <c r="MS139" s="26"/>
      <c r="MT139" s="26"/>
      <c r="MU139" s="26"/>
      <c r="MV139" s="26"/>
      <c r="MW139" s="26"/>
      <c r="MX139" s="26"/>
      <c r="MY139" s="26"/>
      <c r="MZ139" s="26"/>
      <c r="NA139" s="26"/>
      <c r="NB139" s="26"/>
      <c r="NC139" s="26"/>
      <c r="ND139" s="26"/>
      <c r="NE139" s="26"/>
      <c r="NF139" s="26"/>
      <c r="NG139" s="26"/>
      <c r="NH139" s="26"/>
      <c r="NI139" s="26"/>
      <c r="NJ139" s="26"/>
      <c r="NK139" s="26"/>
      <c r="NL139" s="26"/>
      <c r="NM139" s="26"/>
      <c r="NN139" s="26"/>
      <c r="NO139" s="26"/>
      <c r="NP139" s="26"/>
      <c r="NQ139" s="26"/>
      <c r="NR139" s="26"/>
      <c r="NS139" s="26"/>
      <c r="NT139" s="26"/>
      <c r="NU139" s="26"/>
      <c r="NV139" s="26"/>
      <c r="NW139" s="26"/>
      <c r="NX139" s="26"/>
      <c r="NY139" s="26"/>
      <c r="NZ139" s="26"/>
      <c r="OA139" s="26"/>
      <c r="OB139" s="26"/>
      <c r="OC139" s="26"/>
      <c r="OD139" s="26"/>
      <c r="OE139" s="26"/>
      <c r="OF139" s="26"/>
      <c r="OG139" s="26"/>
      <c r="OH139" s="26"/>
      <c r="OI139" s="26"/>
      <c r="OJ139" s="26"/>
      <c r="OK139" s="26"/>
      <c r="OL139" s="26"/>
      <c r="OM139" s="26"/>
      <c r="ON139" s="26"/>
      <c r="OO139" s="26"/>
      <c r="OP139" s="26"/>
      <c r="OQ139" s="26"/>
      <c r="OR139" s="26"/>
      <c r="OS139" s="26"/>
      <c r="OT139" s="26"/>
      <c r="OU139" s="26"/>
      <c r="OV139" s="26"/>
      <c r="OW139" s="26"/>
      <c r="OX139" s="26"/>
      <c r="OY139" s="26"/>
      <c r="OZ139" s="26"/>
      <c r="PA139" s="26"/>
      <c r="PB139" s="26"/>
      <c r="PC139" s="26"/>
      <c r="PD139" s="26"/>
      <c r="PE139" s="26"/>
      <c r="PF139" s="26"/>
      <c r="PG139" s="26"/>
      <c r="PH139" s="26"/>
      <c r="PI139" s="26"/>
      <c r="PJ139" s="26"/>
      <c r="PK139" s="26"/>
      <c r="PL139" s="26"/>
      <c r="PM139" s="26"/>
      <c r="PN139" s="26"/>
      <c r="PO139" s="26"/>
      <c r="PP139" s="26"/>
      <c r="PQ139" s="26"/>
      <c r="PR139" s="26"/>
      <c r="PS139" s="26"/>
      <c r="PT139" s="26"/>
      <c r="PU139" s="26"/>
      <c r="PV139" s="26"/>
      <c r="PW139" s="26"/>
      <c r="PX139" s="26"/>
      <c r="PY139" s="26"/>
      <c r="PZ139" s="26"/>
      <c r="QA139" s="26"/>
      <c r="QB139" s="26"/>
      <c r="QC139" s="26"/>
      <c r="QD139" s="26"/>
      <c r="QE139" s="26"/>
      <c r="QF139" s="26"/>
      <c r="QG139" s="26"/>
      <c r="QH139" s="26"/>
      <c r="QI139" s="26"/>
      <c r="QJ139" s="26"/>
      <c r="QK139" s="26"/>
      <c r="QL139" s="26"/>
      <c r="QM139" s="26"/>
      <c r="QN139" s="26"/>
      <c r="QO139" s="26"/>
      <c r="QP139" s="26"/>
      <c r="QQ139" s="26"/>
      <c r="QR139" s="26"/>
      <c r="QS139" s="26"/>
      <c r="QT139" s="26"/>
      <c r="QU139" s="26"/>
      <c r="QV139" s="26"/>
      <c r="QW139" s="26"/>
      <c r="QX139" s="26"/>
      <c r="QY139" s="26"/>
      <c r="QZ139" s="26"/>
      <c r="RA139" s="26"/>
      <c r="RB139" s="26"/>
      <c r="RC139" s="26"/>
      <c r="RD139" s="26"/>
      <c r="RE139" s="26"/>
      <c r="RF139" s="26"/>
      <c r="RG139" s="26"/>
      <c r="RH139" s="26"/>
      <c r="RI139" s="26"/>
      <c r="RJ139" s="26"/>
      <c r="RK139" s="26"/>
      <c r="RL139" s="26"/>
      <c r="RM139" s="26"/>
      <c r="RN139" s="26"/>
      <c r="RO139" s="26"/>
      <c r="RP139" s="26"/>
      <c r="RQ139" s="26"/>
      <c r="RR139" s="26"/>
      <c r="RS139" s="26"/>
      <c r="RT139" s="26"/>
      <c r="RU139" s="26"/>
      <c r="RV139" s="26"/>
      <c r="RW139" s="26"/>
      <c r="RX139" s="26"/>
      <c r="RY139" s="26"/>
      <c r="RZ139" s="26"/>
      <c r="SA139" s="26"/>
      <c r="SB139" s="26"/>
      <c r="SC139" s="26"/>
      <c r="SD139" s="26"/>
      <c r="SE139" s="26"/>
      <c r="SF139" s="26"/>
      <c r="SG139" s="26"/>
      <c r="SH139" s="26"/>
      <c r="SI139" s="26"/>
      <c r="SJ139" s="26"/>
      <c r="SK139" s="26"/>
      <c r="SL139" s="26"/>
      <c r="SM139" s="26"/>
      <c r="SN139" s="26"/>
      <c r="SO139" s="26"/>
      <c r="SP139" s="26"/>
      <c r="SQ139" s="26"/>
      <c r="SR139" s="26"/>
      <c r="SS139" s="26"/>
      <c r="ST139" s="26"/>
      <c r="SU139" s="26"/>
      <c r="SV139" s="26"/>
      <c r="SW139" s="26"/>
      <c r="SX139" s="26"/>
      <c r="SY139" s="26"/>
      <c r="SZ139" s="26"/>
      <c r="TA139" s="26"/>
      <c r="TB139" s="26"/>
      <c r="TC139" s="26"/>
      <c r="TD139" s="26"/>
      <c r="TE139" s="26"/>
      <c r="TF139" s="26"/>
      <c r="TG139" s="26"/>
      <c r="TH139" s="26"/>
      <c r="TI139" s="26"/>
      <c r="TJ139" s="26"/>
      <c r="TK139" s="26"/>
      <c r="TL139" s="26"/>
      <c r="TM139" s="26"/>
      <c r="TN139" s="26"/>
      <c r="TO139" s="26"/>
      <c r="TP139" s="26"/>
      <c r="TQ139" s="26"/>
      <c r="TR139" s="26"/>
      <c r="TS139" s="26"/>
      <c r="TT139" s="26"/>
      <c r="TU139" s="26"/>
      <c r="TV139" s="26"/>
      <c r="TW139" s="26"/>
      <c r="TX139" s="26"/>
      <c r="TY139" s="26"/>
      <c r="TZ139" s="26"/>
      <c r="UA139" s="26"/>
      <c r="UB139" s="26"/>
      <c r="UC139" s="26"/>
      <c r="UD139" s="26"/>
      <c r="UE139" s="26"/>
      <c r="UF139" s="26"/>
      <c r="UG139" s="26"/>
      <c r="UH139" s="26"/>
      <c r="UI139" s="26"/>
      <c r="UJ139" s="26"/>
      <c r="UK139" s="26"/>
      <c r="UL139" s="26"/>
      <c r="UM139" s="26"/>
      <c r="UN139" s="26"/>
      <c r="UO139" s="26"/>
      <c r="UP139" s="26"/>
      <c r="UQ139" s="26"/>
      <c r="UR139" s="26"/>
      <c r="US139" s="26"/>
      <c r="UT139" s="26"/>
      <c r="UU139" s="26"/>
      <c r="UV139" s="26"/>
      <c r="UW139" s="26"/>
      <c r="UX139" s="26"/>
      <c r="UY139" s="26"/>
      <c r="UZ139" s="26"/>
      <c r="VA139" s="26"/>
      <c r="VB139" s="26"/>
      <c r="VC139" s="26"/>
      <c r="VD139" s="26"/>
      <c r="VE139" s="26"/>
      <c r="VF139" s="26"/>
      <c r="VG139" s="26"/>
      <c r="VH139" s="26"/>
      <c r="VI139" s="26"/>
      <c r="VJ139" s="26"/>
      <c r="VK139" s="26"/>
      <c r="VL139" s="26"/>
      <c r="VM139" s="26"/>
      <c r="VN139" s="26"/>
      <c r="VO139" s="26"/>
      <c r="VP139" s="26"/>
      <c r="VQ139" s="26"/>
      <c r="VR139" s="26"/>
      <c r="VS139" s="26"/>
      <c r="VT139" s="26"/>
      <c r="VU139" s="26"/>
      <c r="VV139" s="26"/>
      <c r="VW139" s="26"/>
      <c r="VX139" s="26"/>
      <c r="VY139" s="26"/>
      <c r="VZ139" s="26"/>
      <c r="WA139" s="26"/>
      <c r="WB139" s="26"/>
      <c r="WC139" s="26"/>
      <c r="WD139" s="26"/>
      <c r="WE139" s="26"/>
      <c r="WF139" s="26"/>
      <c r="WG139" s="26"/>
      <c r="WH139" s="26"/>
      <c r="WI139" s="26"/>
      <c r="WJ139" s="26"/>
      <c r="WK139" s="26"/>
      <c r="WL139" s="26"/>
      <c r="WM139" s="26"/>
      <c r="WN139" s="26"/>
      <c r="WO139" s="26"/>
      <c r="WP139" s="26"/>
      <c r="WQ139" s="26"/>
      <c r="WR139" s="26"/>
      <c r="WS139" s="26"/>
      <c r="WT139" s="26"/>
      <c r="WU139" s="26"/>
      <c r="WV139" s="26"/>
      <c r="WW139" s="26"/>
      <c r="WX139" s="26"/>
      <c r="WY139" s="26"/>
      <c r="WZ139" s="26"/>
      <c r="XA139" s="26"/>
      <c r="XB139" s="26"/>
      <c r="XC139" s="26"/>
      <c r="XD139" s="26"/>
      <c r="XE139" s="26"/>
      <c r="XF139" s="26"/>
      <c r="XG139" s="26"/>
      <c r="XH139" s="26"/>
      <c r="XI139" s="26"/>
      <c r="XJ139" s="26"/>
      <c r="XK139" s="26"/>
      <c r="XL139" s="26"/>
      <c r="XM139" s="26"/>
      <c r="XN139" s="26"/>
      <c r="XO139" s="26"/>
      <c r="XP139" s="26"/>
      <c r="XQ139" s="26"/>
      <c r="XR139" s="26"/>
      <c r="XS139" s="26"/>
      <c r="XT139" s="26"/>
      <c r="XU139" s="26"/>
      <c r="XV139" s="26"/>
      <c r="XW139" s="26"/>
      <c r="XX139" s="26"/>
      <c r="XY139" s="26"/>
      <c r="XZ139" s="26"/>
      <c r="YA139" s="26"/>
      <c r="YB139" s="26"/>
      <c r="YC139" s="26"/>
      <c r="YD139" s="26"/>
      <c r="YE139" s="26"/>
      <c r="YF139" s="26"/>
      <c r="YG139" s="26"/>
      <c r="YH139" s="26"/>
      <c r="YI139" s="26"/>
      <c r="YJ139" s="26"/>
      <c r="YK139" s="26"/>
      <c r="YL139" s="26"/>
      <c r="YM139" s="26"/>
      <c r="YN139" s="26"/>
      <c r="YO139" s="26"/>
      <c r="YP139" s="26"/>
      <c r="YQ139" s="26"/>
      <c r="YR139" s="26"/>
      <c r="YS139" s="26"/>
      <c r="YT139" s="26"/>
      <c r="YU139" s="26"/>
      <c r="YV139" s="26"/>
      <c r="YW139" s="26"/>
      <c r="YX139" s="26"/>
      <c r="YY139" s="26"/>
      <c r="YZ139" s="26"/>
      <c r="ZA139" s="26"/>
      <c r="ZB139" s="26"/>
      <c r="ZC139" s="26"/>
      <c r="ZD139" s="26"/>
      <c r="ZE139" s="26"/>
      <c r="ZF139" s="26"/>
      <c r="ZG139" s="26"/>
      <c r="ZH139" s="26"/>
      <c r="ZI139" s="26"/>
      <c r="ZJ139" s="26"/>
      <c r="ZK139" s="26"/>
      <c r="ZL139" s="26"/>
      <c r="ZM139" s="26"/>
      <c r="ZN139" s="26"/>
      <c r="ZO139" s="26"/>
      <c r="ZP139" s="26"/>
      <c r="ZQ139" s="26"/>
      <c r="ZR139" s="26"/>
      <c r="ZS139" s="26"/>
      <c r="ZT139" s="26"/>
      <c r="ZU139" s="26"/>
      <c r="ZV139" s="26"/>
      <c r="ZW139" s="26"/>
      <c r="ZX139" s="26"/>
      <c r="ZY139" s="26"/>
      <c r="ZZ139" s="26"/>
      <c r="AAA139" s="26"/>
      <c r="AAB139" s="26"/>
      <c r="AAC139" s="26"/>
      <c r="AAD139" s="26"/>
      <c r="AAE139" s="26"/>
      <c r="AAF139" s="26"/>
      <c r="AAG139" s="26"/>
      <c r="AAH139" s="26"/>
      <c r="AAI139" s="26"/>
      <c r="AAJ139" s="26"/>
      <c r="AAK139" s="26"/>
      <c r="AAL139" s="26"/>
      <c r="AAM139" s="26"/>
      <c r="AAN139" s="26"/>
      <c r="AAO139" s="26"/>
      <c r="AAP139" s="26"/>
      <c r="AAQ139" s="26"/>
      <c r="AAR139" s="26"/>
      <c r="AAS139" s="26"/>
      <c r="AAT139" s="26"/>
      <c r="AAU139" s="26"/>
      <c r="AAV139" s="26"/>
      <c r="AAW139" s="26"/>
      <c r="AAX139" s="26"/>
      <c r="AAY139" s="26"/>
      <c r="AAZ139" s="26"/>
      <c r="ABA139" s="26"/>
      <c r="ABB139" s="26"/>
      <c r="ABC139" s="26"/>
      <c r="ABD139" s="26"/>
      <c r="ABE139" s="26"/>
      <c r="ABF139" s="26"/>
      <c r="ABG139" s="26"/>
      <c r="ABH139" s="26"/>
      <c r="ABI139" s="26"/>
      <c r="ABJ139" s="26"/>
      <c r="ABK139" s="26"/>
      <c r="ABL139" s="26"/>
      <c r="ABM139" s="26"/>
      <c r="ABN139" s="26"/>
      <c r="ABO139" s="26"/>
      <c r="ABP139" s="26"/>
      <c r="ABQ139" s="26"/>
      <c r="ABR139" s="26"/>
      <c r="ABS139" s="26"/>
      <c r="ABT139" s="26"/>
      <c r="ABU139" s="26"/>
      <c r="ABV139" s="26"/>
      <c r="ABW139" s="26"/>
      <c r="ABX139" s="26"/>
      <c r="ABY139" s="26"/>
      <c r="ABZ139" s="26"/>
      <c r="ACA139" s="26"/>
      <c r="ACB139" s="26"/>
      <c r="ACC139" s="26"/>
      <c r="ACD139" s="26"/>
      <c r="ACE139" s="26"/>
      <c r="ACF139" s="26"/>
      <c r="ACG139" s="26"/>
      <c r="ACH139" s="26"/>
      <c r="ACI139" s="26"/>
      <c r="ACJ139" s="26"/>
      <c r="ACK139" s="26"/>
      <c r="ACL139" s="26"/>
      <c r="ACM139" s="26"/>
      <c r="ACN139" s="26"/>
      <c r="ACO139" s="26"/>
      <c r="ACP139" s="26"/>
      <c r="ACQ139" s="26"/>
      <c r="ACR139" s="26"/>
      <c r="ACS139" s="26"/>
      <c r="ACT139" s="26"/>
      <c r="ACU139" s="26"/>
      <c r="ACV139" s="26"/>
      <c r="ACW139" s="26"/>
      <c r="ACX139" s="26"/>
      <c r="ACY139" s="26"/>
      <c r="ACZ139" s="26"/>
      <c r="ADA139" s="26"/>
      <c r="ADB139" s="26"/>
      <c r="ADC139" s="26"/>
      <c r="ADD139" s="26"/>
      <c r="ADE139" s="26"/>
      <c r="ADF139" s="26"/>
      <c r="ADG139" s="26"/>
      <c r="ADH139" s="26"/>
      <c r="ADI139" s="26"/>
      <c r="ADJ139" s="26"/>
      <c r="ADK139" s="26"/>
      <c r="ADL139" s="26"/>
      <c r="ADM139" s="26"/>
      <c r="ADN139" s="26"/>
      <c r="ADO139" s="26"/>
      <c r="ADP139" s="26"/>
      <c r="ADQ139" s="26"/>
      <c r="ADR139" s="26"/>
      <c r="ADS139" s="26"/>
      <c r="ADT139" s="26"/>
      <c r="ADU139" s="26"/>
      <c r="ADV139" s="26"/>
      <c r="ADW139" s="26"/>
      <c r="ADX139" s="26"/>
      <c r="ADY139" s="26"/>
      <c r="ADZ139" s="26"/>
      <c r="AEA139" s="26"/>
      <c r="AEB139" s="26"/>
      <c r="AEC139" s="26"/>
      <c r="AED139" s="26"/>
      <c r="AEE139" s="26"/>
      <c r="AEF139" s="26"/>
      <c r="AEG139" s="26"/>
      <c r="AEH139" s="26"/>
      <c r="AEI139" s="26"/>
      <c r="AEJ139" s="26"/>
      <c r="AEK139" s="26"/>
      <c r="AEL139" s="26"/>
      <c r="AEM139" s="26"/>
      <c r="AEN139" s="26"/>
      <c r="AEO139" s="26"/>
      <c r="AEP139" s="26"/>
      <c r="AEQ139" s="26"/>
      <c r="AER139" s="26"/>
      <c r="AES139" s="26"/>
      <c r="AET139" s="26"/>
      <c r="AEU139" s="26"/>
      <c r="AEV139" s="26"/>
      <c r="AEW139" s="26"/>
      <c r="AEX139" s="26"/>
      <c r="AEY139" s="26"/>
      <c r="AEZ139" s="26"/>
      <c r="AFA139" s="26"/>
      <c r="AFB139" s="26"/>
      <c r="AFC139" s="26"/>
      <c r="AFD139" s="26"/>
      <c r="AFE139" s="26"/>
      <c r="AFF139" s="26"/>
      <c r="AFG139" s="26"/>
      <c r="AFH139" s="26"/>
      <c r="AFI139" s="26"/>
      <c r="AFJ139" s="26"/>
      <c r="AFK139" s="26"/>
      <c r="AFL139" s="26"/>
      <c r="AFM139" s="26"/>
      <c r="AFN139" s="26"/>
      <c r="AFO139" s="26"/>
      <c r="AFP139" s="26"/>
      <c r="AFQ139" s="26"/>
      <c r="AFR139" s="26"/>
      <c r="AFS139" s="26"/>
      <c r="AFT139" s="26"/>
      <c r="AFU139" s="26"/>
      <c r="AFV139" s="26"/>
      <c r="AFW139" s="26"/>
      <c r="AFX139" s="26"/>
      <c r="AFY139" s="26"/>
      <c r="AFZ139" s="26"/>
      <c r="AGA139" s="26"/>
      <c r="AGB139" s="26"/>
      <c r="AGC139" s="26"/>
      <c r="AGD139" s="26"/>
      <c r="AGE139" s="26"/>
      <c r="AGF139" s="26"/>
      <c r="AGG139" s="26"/>
      <c r="AGH139" s="26"/>
      <c r="AGI139" s="26"/>
      <c r="AGJ139" s="26"/>
      <c r="AGK139" s="26"/>
      <c r="AGL139" s="26"/>
      <c r="AGM139" s="26"/>
      <c r="AGN139" s="26"/>
      <c r="AGO139" s="26"/>
      <c r="AGP139" s="26"/>
      <c r="AGQ139" s="26"/>
      <c r="AGR139" s="26"/>
      <c r="AGS139" s="26"/>
      <c r="AGT139" s="26"/>
      <c r="AGU139" s="26"/>
      <c r="AGV139" s="26"/>
      <c r="AGW139" s="26"/>
      <c r="AGX139" s="26"/>
      <c r="AGY139" s="26"/>
      <c r="AGZ139" s="26"/>
      <c r="AHA139" s="26"/>
      <c r="AHB139" s="26"/>
      <c r="AHC139" s="26"/>
      <c r="AHD139" s="26"/>
      <c r="AHE139" s="26"/>
      <c r="AHF139" s="26"/>
      <c r="AHG139" s="26"/>
      <c r="AHH139" s="26"/>
      <c r="AHI139" s="26"/>
      <c r="AHJ139" s="26"/>
      <c r="AHK139" s="26"/>
      <c r="AHL139" s="26"/>
      <c r="AHM139" s="26"/>
      <c r="AHN139" s="26"/>
      <c r="AHO139" s="26"/>
      <c r="AHP139" s="26"/>
      <c r="AHQ139" s="26"/>
      <c r="AHR139" s="26"/>
      <c r="AHS139" s="26"/>
      <c r="AHT139" s="26"/>
      <c r="AHU139" s="26"/>
      <c r="AHV139" s="26"/>
      <c r="AHW139" s="26"/>
      <c r="AHX139" s="26"/>
      <c r="AHY139" s="26"/>
      <c r="AHZ139" s="26"/>
      <c r="AIA139" s="26"/>
      <c r="AIB139" s="26"/>
      <c r="AIC139" s="26"/>
      <c r="AID139" s="26"/>
      <c r="AIE139" s="26"/>
      <c r="AIF139" s="26"/>
      <c r="AIG139" s="26"/>
      <c r="AIH139" s="26"/>
      <c r="AII139" s="26"/>
      <c r="AIJ139" s="26"/>
      <c r="AIK139" s="26"/>
      <c r="AIL139" s="26"/>
      <c r="AIM139" s="26"/>
      <c r="AIN139" s="26"/>
      <c r="AIO139" s="26"/>
      <c r="AIP139" s="26"/>
      <c r="AIQ139" s="26"/>
      <c r="AIR139" s="26"/>
      <c r="AIS139" s="26"/>
      <c r="AIT139" s="26"/>
      <c r="AIU139" s="26"/>
      <c r="AIV139" s="26"/>
      <c r="AIW139" s="26"/>
      <c r="AIX139" s="26"/>
      <c r="AIY139" s="26"/>
      <c r="AIZ139" s="26"/>
      <c r="AJA139" s="26"/>
      <c r="AJB139" s="26"/>
      <c r="AJC139" s="26"/>
      <c r="AJD139" s="26"/>
      <c r="AJE139" s="26"/>
      <c r="AJF139" s="26"/>
      <c r="AJG139" s="26"/>
      <c r="AJH139" s="26"/>
      <c r="AJI139" s="26"/>
      <c r="AJJ139" s="26"/>
      <c r="AJK139" s="26"/>
      <c r="AJL139" s="26"/>
      <c r="AJM139" s="26"/>
      <c r="AJN139" s="26"/>
      <c r="AJO139" s="26"/>
      <c r="AJP139" s="26"/>
      <c r="AJQ139" s="26"/>
      <c r="AJR139" s="26"/>
      <c r="AJS139" s="26"/>
      <c r="AJT139" s="26"/>
      <c r="AJU139" s="26"/>
      <c r="AJV139" s="26"/>
      <c r="AJW139" s="26"/>
      <c r="AJX139" s="26"/>
      <c r="AJY139" s="26"/>
      <c r="AJZ139" s="26"/>
      <c r="AKA139" s="26"/>
      <c r="AKB139" s="26"/>
      <c r="AKC139" s="26"/>
      <c r="AKD139" s="26"/>
      <c r="AKE139" s="26"/>
      <c r="AKF139" s="26"/>
      <c r="AKG139" s="26"/>
      <c r="AKH139" s="26"/>
      <c r="AKI139" s="26"/>
      <c r="AKJ139" s="26"/>
      <c r="AKK139" s="26"/>
      <c r="AKL139" s="26"/>
      <c r="AKM139" s="26"/>
      <c r="AKN139" s="26"/>
      <c r="AKO139" s="26"/>
      <c r="AKP139" s="26"/>
      <c r="AKQ139" s="26"/>
      <c r="AKR139" s="26"/>
      <c r="AKS139" s="26"/>
      <c r="AKT139" s="26"/>
      <c r="AKU139" s="26"/>
      <c r="AKV139" s="26"/>
      <c r="AKW139" s="26"/>
      <c r="AKX139" s="26"/>
      <c r="AKY139" s="26"/>
      <c r="AKZ139" s="26"/>
      <c r="ALA139" s="26"/>
      <c r="ALB139" s="26"/>
      <c r="ALC139" s="26"/>
      <c r="ALD139" s="26"/>
      <c r="ALE139" s="26"/>
      <c r="ALF139" s="26"/>
      <c r="ALG139" s="26"/>
      <c r="ALH139" s="26"/>
      <c r="ALI139" s="26"/>
      <c r="ALJ139" s="26"/>
      <c r="ALK139" s="26"/>
      <c r="ALL139" s="26"/>
      <c r="ALM139" s="26"/>
      <c r="ALN139" s="26"/>
      <c r="ALO139" s="26"/>
      <c r="ALP139" s="26"/>
      <c r="ALQ139" s="26"/>
      <c r="ALR139" s="26"/>
      <c r="ALS139" s="26"/>
      <c r="ALT139" s="26"/>
      <c r="ALU139" s="26"/>
      <c r="ALV139" s="26"/>
      <c r="ALW139" s="26"/>
      <c r="ALX139" s="26"/>
      <c r="ALY139" s="26"/>
      <c r="ALZ139" s="26"/>
      <c r="AMA139" s="26"/>
      <c r="AMB139" s="26"/>
      <c r="AMC139" s="26"/>
      <c r="AMD139" s="26"/>
      <c r="AME139" s="26"/>
      <c r="AMF139" s="26"/>
      <c r="AMG139" s="26"/>
      <c r="AMH139" s="26"/>
      <c r="AMI139" s="26"/>
      <c r="AMJ139" s="26"/>
      <c r="AMK139" s="26"/>
      <c r="AML139" s="26"/>
      <c r="AMM139" s="26"/>
      <c r="AMN139" s="26"/>
      <c r="AMO139" s="26"/>
      <c r="AMP139" s="26"/>
      <c r="AMQ139" s="26"/>
      <c r="AMR139" s="26"/>
      <c r="AMS139" s="26"/>
      <c r="AMT139" s="26"/>
      <c r="AMU139" s="26"/>
      <c r="AMV139" s="26"/>
      <c r="AMW139" s="26"/>
      <c r="AMX139" s="26"/>
      <c r="AMY139" s="26"/>
      <c r="AMZ139" s="26"/>
      <c r="ANA139" s="26"/>
      <c r="ANB139" s="26"/>
      <c r="ANC139" s="26"/>
      <c r="AND139" s="26"/>
      <c r="ANE139" s="26"/>
      <c r="ANF139" s="26"/>
      <c r="ANG139" s="26"/>
      <c r="ANH139" s="26"/>
      <c r="ANI139" s="26"/>
      <c r="ANJ139" s="26"/>
      <c r="ANK139" s="26"/>
      <c r="ANL139" s="26"/>
      <c r="ANM139" s="26"/>
      <c r="ANN139" s="26"/>
      <c r="ANO139" s="26"/>
      <c r="ANP139" s="26"/>
      <c r="ANQ139" s="26"/>
      <c r="ANR139" s="26"/>
      <c r="ANS139" s="26"/>
      <c r="ANT139" s="26"/>
      <c r="ANU139" s="26"/>
      <c r="ANV139" s="26"/>
      <c r="ANW139" s="26"/>
      <c r="ANX139" s="26"/>
      <c r="ANY139" s="26"/>
      <c r="ANZ139" s="26"/>
      <c r="AOA139" s="26"/>
      <c r="AOB139" s="26"/>
      <c r="AOC139" s="26"/>
      <c r="AOD139" s="26"/>
      <c r="AOE139" s="26"/>
      <c r="AOF139" s="26"/>
      <c r="AOG139" s="26"/>
      <c r="AOH139" s="26"/>
      <c r="AOI139" s="26"/>
      <c r="AOJ139" s="26"/>
      <c r="AOK139" s="26"/>
      <c r="AOL139" s="26"/>
      <c r="AOM139" s="26"/>
      <c r="AON139" s="26"/>
      <c r="AOO139" s="26"/>
      <c r="AOP139" s="26"/>
      <c r="AOQ139" s="26"/>
      <c r="AOR139" s="26"/>
      <c r="AOS139" s="26"/>
      <c r="AOT139" s="26"/>
      <c r="AOU139" s="26"/>
      <c r="AOV139" s="26"/>
      <c r="AOW139" s="26"/>
      <c r="AOX139" s="26"/>
      <c r="AOY139" s="26"/>
      <c r="AOZ139" s="26"/>
      <c r="APA139" s="26"/>
      <c r="APB139" s="26"/>
      <c r="APC139" s="26"/>
      <c r="APD139" s="26"/>
      <c r="APE139" s="26"/>
      <c r="APF139" s="26"/>
      <c r="APG139" s="26"/>
      <c r="APH139" s="26"/>
      <c r="API139" s="26"/>
      <c r="APJ139" s="26"/>
      <c r="APK139" s="26"/>
      <c r="APL139" s="26"/>
      <c r="APM139" s="26"/>
      <c r="APN139" s="26"/>
      <c r="APO139" s="26"/>
      <c r="APP139" s="26"/>
      <c r="APQ139" s="26"/>
      <c r="APR139" s="26"/>
      <c r="APS139" s="26"/>
      <c r="APT139" s="26"/>
      <c r="APU139" s="26"/>
      <c r="APV139" s="26"/>
      <c r="APW139" s="26"/>
      <c r="APX139" s="26"/>
      <c r="APY139" s="26"/>
      <c r="APZ139" s="26"/>
      <c r="AQA139" s="26"/>
      <c r="AQB139" s="26"/>
      <c r="AQC139" s="26"/>
      <c r="AQD139" s="26"/>
      <c r="AQE139" s="26"/>
      <c r="AQF139" s="26"/>
      <c r="AQG139" s="26"/>
      <c r="AQH139" s="26"/>
      <c r="AQI139" s="26"/>
      <c r="AQJ139" s="26"/>
      <c r="AQK139" s="26"/>
      <c r="AQL139" s="26"/>
      <c r="AQM139" s="26"/>
      <c r="AQN139" s="26"/>
      <c r="AQO139" s="26"/>
      <c r="AQP139" s="26"/>
      <c r="AQQ139" s="26"/>
      <c r="AQR139" s="26"/>
      <c r="AQS139" s="26"/>
      <c r="AQT139" s="26"/>
      <c r="AQU139" s="26"/>
      <c r="AQV139" s="26"/>
      <c r="AQW139" s="26"/>
      <c r="AQX139" s="26"/>
      <c r="AQY139" s="26"/>
      <c r="AQZ139" s="26"/>
      <c r="ARA139" s="26"/>
      <c r="ARB139" s="26"/>
      <c r="ARC139" s="26"/>
      <c r="ARD139" s="26"/>
      <c r="ARE139" s="26"/>
      <c r="ARF139" s="26"/>
      <c r="ARG139" s="26"/>
      <c r="ARH139" s="26"/>
      <c r="ARI139" s="26"/>
      <c r="ARJ139" s="26"/>
      <c r="ARK139" s="26"/>
      <c r="ARL139" s="26"/>
      <c r="ARM139" s="26"/>
      <c r="ARN139" s="26"/>
      <c r="ARO139" s="26"/>
      <c r="ARP139" s="26"/>
      <c r="ARQ139" s="26"/>
      <c r="ARR139" s="26"/>
      <c r="ARS139" s="26"/>
      <c r="ART139" s="26"/>
      <c r="ARU139" s="26"/>
      <c r="ARV139" s="26"/>
      <c r="ARW139" s="26"/>
      <c r="ARX139" s="26"/>
      <c r="ARY139" s="26"/>
      <c r="ARZ139" s="26"/>
      <c r="ASA139" s="26"/>
      <c r="ASB139" s="26"/>
      <c r="ASC139" s="26"/>
      <c r="ASD139" s="26"/>
      <c r="ASE139" s="26"/>
      <c r="ASF139" s="26"/>
      <c r="ASG139" s="26"/>
      <c r="ASH139" s="26"/>
      <c r="ASI139" s="26"/>
      <c r="ASJ139" s="26"/>
      <c r="ASK139" s="26"/>
      <c r="ASL139" s="26"/>
      <c r="ASM139" s="26"/>
      <c r="ASN139" s="26"/>
      <c r="ASO139" s="26"/>
      <c r="ASP139" s="26"/>
      <c r="ASQ139" s="26"/>
      <c r="ASR139" s="26"/>
      <c r="ASS139" s="26"/>
      <c r="AST139" s="26"/>
      <c r="ASU139" s="26"/>
      <c r="ASV139" s="26"/>
      <c r="ASW139" s="26"/>
      <c r="ASX139" s="26"/>
      <c r="ASY139" s="26"/>
      <c r="ASZ139" s="26"/>
      <c r="ATA139" s="26"/>
      <c r="ATB139" s="26"/>
      <c r="ATC139" s="26"/>
      <c r="ATD139" s="26"/>
      <c r="ATE139" s="26"/>
      <c r="ATF139" s="26"/>
      <c r="ATG139" s="26"/>
      <c r="ATH139" s="26"/>
      <c r="ATI139" s="26"/>
      <c r="ATJ139" s="26"/>
      <c r="ATK139" s="26"/>
      <c r="ATL139" s="26"/>
      <c r="ATM139" s="26"/>
      <c r="ATN139" s="26"/>
      <c r="ATO139" s="26"/>
      <c r="ATP139" s="26"/>
      <c r="ATQ139" s="26"/>
      <c r="ATR139" s="26"/>
      <c r="ATS139" s="26"/>
      <c r="ATT139" s="26"/>
      <c r="ATU139" s="26"/>
      <c r="ATV139" s="26"/>
      <c r="ATW139" s="26"/>
      <c r="ATX139" s="26"/>
      <c r="ATY139" s="26"/>
      <c r="ATZ139" s="26"/>
      <c r="AUA139" s="26"/>
      <c r="AUB139" s="26"/>
      <c r="AUC139" s="26"/>
      <c r="AUD139" s="26"/>
      <c r="AUE139" s="26"/>
      <c r="AUF139" s="26"/>
      <c r="AUG139" s="26"/>
      <c r="AUH139" s="26"/>
      <c r="AUI139" s="26"/>
      <c r="AUJ139" s="26"/>
      <c r="AUK139" s="26"/>
      <c r="AUL139" s="26"/>
      <c r="AUM139" s="26"/>
      <c r="AUN139" s="26"/>
      <c r="AUO139" s="26"/>
      <c r="AUP139" s="26"/>
      <c r="AUQ139" s="26"/>
      <c r="AUR139" s="26"/>
      <c r="AUS139" s="26"/>
      <c r="AUT139" s="26"/>
      <c r="AUU139" s="26"/>
      <c r="AUV139" s="26"/>
      <c r="AUW139" s="26"/>
      <c r="AUX139" s="26"/>
      <c r="AUY139" s="26"/>
      <c r="AUZ139" s="26"/>
      <c r="AVA139" s="26"/>
      <c r="AVB139" s="26"/>
      <c r="AVC139" s="26"/>
      <c r="AVD139" s="26"/>
      <c r="AVE139" s="26"/>
      <c r="AVF139" s="26"/>
      <c r="AVG139" s="26"/>
      <c r="AVH139" s="26"/>
      <c r="AVI139" s="26"/>
      <c r="AVJ139" s="26"/>
      <c r="AVK139" s="26"/>
      <c r="AVL139" s="26"/>
      <c r="AVM139" s="26"/>
      <c r="AVN139" s="26"/>
      <c r="AVO139" s="26"/>
      <c r="AVP139" s="26"/>
      <c r="AVQ139" s="26"/>
      <c r="AVR139" s="26"/>
      <c r="AVS139" s="26"/>
      <c r="AVT139" s="26"/>
      <c r="AVU139" s="26"/>
      <c r="AVV139" s="26"/>
      <c r="AVW139" s="26"/>
      <c r="AVX139" s="26"/>
      <c r="AVY139" s="26"/>
      <c r="AVZ139" s="26"/>
      <c r="AWA139" s="26"/>
      <c r="AWB139" s="26"/>
      <c r="AWC139" s="26"/>
      <c r="AWD139" s="26"/>
      <c r="AWE139" s="26"/>
      <c r="AWF139" s="26"/>
      <c r="AWG139" s="26"/>
      <c r="AWH139" s="26"/>
      <c r="AWI139" s="26"/>
      <c r="AWJ139" s="26"/>
      <c r="AWK139" s="26"/>
      <c r="AWL139" s="26"/>
      <c r="AWM139" s="26"/>
      <c r="AWN139" s="26"/>
      <c r="AWO139" s="26"/>
      <c r="AWP139" s="26"/>
      <c r="AWQ139" s="26"/>
      <c r="AWR139" s="26"/>
      <c r="AWS139" s="26"/>
      <c r="AWT139" s="26"/>
      <c r="AWU139" s="26"/>
      <c r="AWV139" s="26"/>
      <c r="AWW139" s="26"/>
      <c r="AWX139" s="26"/>
      <c r="AWY139" s="26"/>
      <c r="AWZ139" s="26"/>
      <c r="AXA139" s="26"/>
      <c r="AXB139" s="26"/>
      <c r="AXC139" s="26"/>
      <c r="AXD139" s="26"/>
      <c r="AXE139" s="26"/>
      <c r="AXF139" s="26"/>
      <c r="AXG139" s="26"/>
      <c r="AXH139" s="26"/>
      <c r="AXI139" s="26"/>
      <c r="AXJ139" s="26"/>
      <c r="AXK139" s="26"/>
      <c r="AXL139" s="26"/>
      <c r="AXM139" s="26"/>
      <c r="AXN139" s="26"/>
      <c r="AXO139" s="26"/>
      <c r="AXP139" s="26"/>
      <c r="AXQ139" s="26"/>
      <c r="AXR139" s="26"/>
      <c r="AXS139" s="26"/>
      <c r="AXT139" s="26"/>
      <c r="AXU139" s="26"/>
      <c r="AXV139" s="26"/>
      <c r="AXW139" s="26"/>
      <c r="AXX139" s="26"/>
      <c r="AXY139" s="26"/>
      <c r="AXZ139" s="26"/>
      <c r="AYA139" s="26"/>
      <c r="AYB139" s="26"/>
      <c r="AYC139" s="26"/>
      <c r="AYD139" s="26"/>
      <c r="AYE139" s="26"/>
      <c r="AYF139" s="26"/>
      <c r="AYG139" s="26"/>
      <c r="AYH139" s="26"/>
      <c r="AYI139" s="26"/>
      <c r="AYJ139" s="26"/>
      <c r="AYK139" s="26"/>
      <c r="AYL139" s="26"/>
      <c r="AYM139" s="26"/>
      <c r="AYN139" s="26"/>
      <c r="AYO139" s="26"/>
      <c r="AYP139" s="26"/>
      <c r="AYQ139" s="26"/>
      <c r="AYR139" s="26"/>
      <c r="AYS139" s="26"/>
      <c r="AYT139" s="26"/>
      <c r="AYU139" s="26"/>
      <c r="AYV139" s="26"/>
      <c r="AYW139" s="26"/>
      <c r="AYX139" s="26"/>
      <c r="AYY139" s="26"/>
      <c r="AYZ139" s="26"/>
      <c r="AZA139" s="26"/>
      <c r="AZB139" s="26"/>
      <c r="AZC139" s="26"/>
      <c r="AZD139" s="26"/>
      <c r="AZE139" s="26"/>
      <c r="AZF139" s="26"/>
      <c r="AZG139" s="26"/>
      <c r="AZH139" s="26"/>
      <c r="AZI139" s="26"/>
      <c r="AZJ139" s="26"/>
      <c r="AZK139" s="26"/>
      <c r="AZL139" s="26"/>
      <c r="AZM139" s="26"/>
      <c r="AZN139" s="26"/>
      <c r="AZO139" s="26"/>
      <c r="AZP139" s="26"/>
      <c r="AZQ139" s="26"/>
      <c r="AZR139" s="26"/>
      <c r="AZS139" s="26"/>
      <c r="AZT139" s="26"/>
      <c r="AZU139" s="26"/>
      <c r="AZV139" s="26"/>
      <c r="AZW139" s="26"/>
      <c r="AZX139" s="26"/>
      <c r="AZY139" s="26"/>
      <c r="AZZ139" s="26"/>
      <c r="BAA139" s="26"/>
      <c r="BAB139" s="26"/>
      <c r="BAC139" s="26"/>
      <c r="BAD139" s="26"/>
      <c r="BAE139" s="26"/>
      <c r="BAF139" s="26"/>
      <c r="BAG139" s="26"/>
      <c r="BAH139" s="26"/>
      <c r="BAI139" s="26"/>
      <c r="BAJ139" s="26"/>
      <c r="BAK139" s="26"/>
      <c r="BAL139" s="26"/>
      <c r="BAM139" s="26"/>
      <c r="BAN139" s="26"/>
      <c r="BAO139" s="26"/>
      <c r="BAP139" s="26"/>
      <c r="BAQ139" s="26"/>
      <c r="BAR139" s="26"/>
      <c r="BAS139" s="26"/>
      <c r="BAT139" s="26"/>
      <c r="BAU139" s="26"/>
      <c r="BAV139" s="26"/>
      <c r="BAW139" s="26"/>
      <c r="BAX139" s="26"/>
      <c r="BAY139" s="26"/>
      <c r="BAZ139" s="26"/>
      <c r="BBA139" s="26"/>
      <c r="BBB139" s="26"/>
      <c r="BBC139" s="26"/>
      <c r="BBD139" s="26"/>
      <c r="BBE139" s="26"/>
      <c r="BBF139" s="26"/>
      <c r="BBG139" s="26"/>
      <c r="BBH139" s="26"/>
      <c r="BBI139" s="26"/>
      <c r="BBJ139" s="26"/>
      <c r="BBK139" s="26"/>
      <c r="BBL139" s="26"/>
      <c r="BBM139" s="26"/>
      <c r="BBN139" s="26"/>
      <c r="BBO139" s="26"/>
      <c r="BBP139" s="26"/>
      <c r="BBQ139" s="26"/>
      <c r="BBR139" s="26"/>
      <c r="BBS139" s="26"/>
      <c r="BBT139" s="26"/>
      <c r="BBU139" s="26"/>
      <c r="BBV139" s="26"/>
      <c r="BBW139" s="26"/>
      <c r="BBX139" s="26"/>
      <c r="BBY139" s="26"/>
      <c r="BBZ139" s="26"/>
      <c r="BCA139" s="26"/>
      <c r="BCB139" s="26"/>
      <c r="BCC139" s="26"/>
      <c r="BCD139" s="26"/>
      <c r="BCE139" s="26"/>
      <c r="BCF139" s="26"/>
      <c r="BCG139" s="26"/>
      <c r="BCH139" s="26"/>
      <c r="BCI139" s="26"/>
      <c r="BCJ139" s="26"/>
      <c r="BCK139" s="26"/>
      <c r="BCL139" s="26"/>
      <c r="BCM139" s="26"/>
      <c r="BCN139" s="26"/>
      <c r="BCO139" s="26"/>
      <c r="BCP139" s="26"/>
      <c r="BCQ139" s="26"/>
      <c r="BCR139" s="26"/>
      <c r="BCS139" s="26"/>
      <c r="BCT139" s="26"/>
      <c r="BCU139" s="26"/>
      <c r="BCV139" s="26"/>
      <c r="BCW139" s="26"/>
      <c r="BCX139" s="26"/>
      <c r="BCY139" s="26"/>
      <c r="BCZ139" s="26"/>
      <c r="BDA139" s="26"/>
      <c r="BDB139" s="26"/>
      <c r="BDC139" s="26"/>
      <c r="BDD139" s="26"/>
      <c r="BDE139" s="26"/>
      <c r="BDF139" s="26"/>
      <c r="BDG139" s="26"/>
      <c r="BDH139" s="26"/>
      <c r="BDI139" s="26"/>
      <c r="BDJ139" s="26"/>
      <c r="BDK139" s="26"/>
      <c r="BDL139" s="26"/>
      <c r="BDM139" s="26"/>
      <c r="BDN139" s="26"/>
      <c r="BDO139" s="26"/>
      <c r="BDP139" s="26"/>
      <c r="BDQ139" s="26"/>
      <c r="BDR139" s="26"/>
      <c r="BDS139" s="26"/>
      <c r="BDT139" s="26"/>
      <c r="BDU139" s="26"/>
      <c r="BDV139" s="26"/>
      <c r="BDW139" s="26"/>
      <c r="BDX139" s="26"/>
      <c r="BDY139" s="26"/>
      <c r="BDZ139" s="26"/>
      <c r="BEA139" s="26"/>
      <c r="BEB139" s="26"/>
      <c r="BEC139" s="26"/>
      <c r="BED139" s="26"/>
      <c r="BEE139" s="26"/>
      <c r="BEF139" s="26"/>
      <c r="BEG139" s="26"/>
      <c r="BEH139" s="26"/>
      <c r="BEI139" s="26"/>
      <c r="BEJ139" s="26"/>
      <c r="BEK139" s="26"/>
      <c r="BEL139" s="26"/>
      <c r="BEM139" s="26"/>
      <c r="BEN139" s="26"/>
      <c r="BEO139" s="26"/>
      <c r="BEP139" s="26"/>
      <c r="BEQ139" s="26"/>
      <c r="BER139" s="26"/>
      <c r="BES139" s="26"/>
      <c r="BET139" s="26"/>
      <c r="BEU139" s="26"/>
      <c r="BEV139" s="26"/>
      <c r="BEW139" s="26"/>
      <c r="BEX139" s="26"/>
      <c r="BEY139" s="26"/>
      <c r="BEZ139" s="26"/>
      <c r="BFA139" s="26"/>
      <c r="BFB139" s="26"/>
      <c r="BFC139" s="26"/>
      <c r="BFD139" s="26"/>
      <c r="BFE139" s="26"/>
      <c r="BFF139" s="26"/>
      <c r="BFG139" s="26"/>
      <c r="BFH139" s="26"/>
      <c r="BFI139" s="26"/>
      <c r="BFJ139" s="26"/>
      <c r="BFK139" s="26"/>
      <c r="BFL139" s="26"/>
      <c r="BFM139" s="26"/>
      <c r="BFN139" s="26"/>
      <c r="BFO139" s="26"/>
      <c r="BFP139" s="26"/>
      <c r="BFQ139" s="26"/>
      <c r="BFR139" s="26"/>
      <c r="BFS139" s="26"/>
      <c r="BFT139" s="26"/>
      <c r="BFU139" s="26"/>
      <c r="BFV139" s="26"/>
      <c r="BFW139" s="26"/>
      <c r="BFX139" s="26"/>
      <c r="BFY139" s="26"/>
      <c r="BFZ139" s="26"/>
      <c r="BGA139" s="26"/>
      <c r="BGB139" s="26"/>
      <c r="BGC139" s="26"/>
      <c r="BGD139" s="26"/>
      <c r="BGE139" s="26"/>
      <c r="BGF139" s="26"/>
      <c r="BGG139" s="26"/>
      <c r="BGH139" s="26"/>
      <c r="BGI139" s="26"/>
      <c r="BGJ139" s="26"/>
      <c r="BGK139" s="26"/>
      <c r="BGL139" s="26"/>
      <c r="BGM139" s="26"/>
      <c r="BGN139" s="26"/>
      <c r="BGO139" s="26"/>
      <c r="BGP139" s="26"/>
      <c r="BGQ139" s="26"/>
      <c r="BGR139" s="26"/>
      <c r="BGS139" s="26"/>
      <c r="BGT139" s="26"/>
      <c r="BGU139" s="26"/>
      <c r="BGV139" s="26"/>
      <c r="BGW139" s="26"/>
      <c r="BGX139" s="26"/>
      <c r="BGY139" s="26"/>
      <c r="BGZ139" s="26"/>
      <c r="BHA139" s="26"/>
      <c r="BHB139" s="26"/>
      <c r="BHC139" s="26"/>
      <c r="BHD139" s="26"/>
      <c r="BHE139" s="26"/>
      <c r="BHF139" s="26"/>
      <c r="BHG139" s="26"/>
      <c r="BHH139" s="26"/>
      <c r="BHI139" s="26"/>
      <c r="BHJ139" s="26"/>
      <c r="BHK139" s="26"/>
      <c r="BHL139" s="26"/>
      <c r="BHM139" s="26"/>
      <c r="BHN139" s="26"/>
      <c r="BHO139" s="26"/>
      <c r="BHP139" s="26"/>
      <c r="BHQ139" s="26"/>
      <c r="BHR139" s="26"/>
      <c r="BHS139" s="26"/>
      <c r="BHT139" s="26"/>
      <c r="BHU139" s="26"/>
      <c r="BHV139" s="26"/>
      <c r="BHW139" s="26"/>
      <c r="BHX139" s="26"/>
      <c r="BHY139" s="26"/>
      <c r="BHZ139" s="26"/>
      <c r="BIA139" s="26"/>
      <c r="BIB139" s="26"/>
      <c r="BIC139" s="26"/>
      <c r="BID139" s="26"/>
      <c r="BIE139" s="26"/>
      <c r="BIF139" s="26"/>
      <c r="BIG139" s="26"/>
      <c r="BIH139" s="26"/>
      <c r="BII139" s="26"/>
      <c r="BIJ139" s="26"/>
      <c r="BIK139" s="26"/>
      <c r="BIL139" s="26"/>
      <c r="BIM139" s="26"/>
      <c r="BIN139" s="26"/>
      <c r="BIO139" s="26"/>
      <c r="BIP139" s="26"/>
      <c r="BIQ139" s="26"/>
      <c r="BIR139" s="26"/>
      <c r="BIS139" s="26"/>
      <c r="BIT139" s="26"/>
      <c r="BIU139" s="26"/>
      <c r="BIV139" s="26"/>
      <c r="BIW139" s="26"/>
      <c r="BIX139" s="26"/>
      <c r="BIY139" s="26"/>
      <c r="BIZ139" s="26"/>
      <c r="BJA139" s="26"/>
      <c r="BJB139" s="26"/>
      <c r="BJC139" s="26"/>
      <c r="BJD139" s="26"/>
      <c r="BJE139" s="26"/>
      <c r="BJF139" s="26"/>
      <c r="BJG139" s="26"/>
      <c r="BJH139" s="26"/>
      <c r="BJI139" s="26"/>
      <c r="BJJ139" s="26"/>
      <c r="BJK139" s="26"/>
      <c r="BJL139" s="26"/>
      <c r="BJM139" s="26"/>
      <c r="BJN139" s="26"/>
      <c r="BJO139" s="26"/>
      <c r="BJP139" s="26"/>
      <c r="BJQ139" s="26"/>
      <c r="BJR139" s="26"/>
      <c r="BJS139" s="26"/>
      <c r="BJT139" s="26"/>
      <c r="BJU139" s="26"/>
      <c r="BJV139" s="26"/>
      <c r="BJW139" s="26"/>
      <c r="BJX139" s="26"/>
      <c r="BJY139" s="26"/>
      <c r="BJZ139" s="26"/>
      <c r="BKA139" s="26"/>
      <c r="BKB139" s="26"/>
      <c r="BKC139" s="26"/>
      <c r="BKD139" s="26"/>
      <c r="BKE139" s="26"/>
      <c r="BKF139" s="26"/>
      <c r="BKG139" s="26"/>
      <c r="BKH139" s="26"/>
      <c r="BKI139" s="26"/>
      <c r="BKJ139" s="26"/>
      <c r="BKK139" s="26"/>
      <c r="BKL139" s="26"/>
      <c r="BKM139" s="26"/>
      <c r="BKN139" s="26"/>
      <c r="BKO139" s="26"/>
      <c r="BKP139" s="26"/>
      <c r="BKQ139" s="26"/>
      <c r="BKR139" s="26"/>
      <c r="BKS139" s="26"/>
      <c r="BKT139" s="26"/>
      <c r="BKU139" s="26"/>
      <c r="BKV139" s="26"/>
      <c r="BKW139" s="26"/>
      <c r="BKX139" s="26"/>
      <c r="BKY139" s="26"/>
      <c r="BKZ139" s="26"/>
      <c r="BLA139" s="26"/>
      <c r="BLB139" s="26"/>
      <c r="BLC139" s="26"/>
      <c r="BLD139" s="26"/>
      <c r="BLE139" s="26"/>
      <c r="BLF139" s="26"/>
      <c r="BLG139" s="26"/>
      <c r="BLH139" s="26"/>
      <c r="BLI139" s="26"/>
      <c r="BLJ139" s="26"/>
      <c r="BLK139" s="26"/>
      <c r="BLL139" s="26"/>
      <c r="BLM139" s="26"/>
      <c r="BLN139" s="26"/>
      <c r="BLO139" s="26"/>
      <c r="BLP139" s="26"/>
      <c r="BLQ139" s="26"/>
      <c r="BLR139" s="26"/>
      <c r="BLS139" s="26"/>
      <c r="BLT139" s="26"/>
      <c r="BLU139" s="26"/>
      <c r="BLV139" s="26"/>
      <c r="BLW139" s="26"/>
      <c r="BLX139" s="26"/>
      <c r="BLY139" s="26"/>
      <c r="BLZ139" s="26"/>
      <c r="BMA139" s="26"/>
      <c r="BMB139" s="26"/>
      <c r="BMC139" s="26"/>
      <c r="BMD139" s="26"/>
      <c r="BME139" s="26"/>
      <c r="BMF139" s="26"/>
      <c r="BMG139" s="26"/>
      <c r="BMH139" s="26"/>
      <c r="BMI139" s="26"/>
      <c r="BMJ139" s="26"/>
      <c r="BMK139" s="26"/>
      <c r="BML139" s="26"/>
      <c r="BMM139" s="26"/>
      <c r="BMN139" s="26"/>
      <c r="BMO139" s="26"/>
      <c r="BMP139" s="26"/>
      <c r="BMQ139" s="26"/>
      <c r="BMR139" s="26"/>
      <c r="BMS139" s="26"/>
      <c r="BMT139" s="26"/>
      <c r="BMU139" s="26"/>
      <c r="BMV139" s="26"/>
      <c r="BMW139" s="26"/>
      <c r="BMX139" s="26"/>
      <c r="BMY139" s="26"/>
      <c r="BMZ139" s="26"/>
      <c r="BNA139" s="26"/>
      <c r="BNB139" s="26"/>
      <c r="BNC139" s="26"/>
      <c r="BND139" s="26"/>
      <c r="BNE139" s="26"/>
      <c r="BNF139" s="26"/>
      <c r="BNG139" s="26"/>
      <c r="BNH139" s="26"/>
      <c r="BNI139" s="26"/>
      <c r="BNJ139" s="26"/>
      <c r="BNK139" s="26"/>
      <c r="BNL139" s="26"/>
      <c r="BNM139" s="26"/>
      <c r="BNN139" s="26"/>
      <c r="BNO139" s="26"/>
      <c r="BNP139" s="26"/>
      <c r="BNQ139" s="26"/>
      <c r="BNR139" s="26"/>
      <c r="BNS139" s="26"/>
      <c r="BNT139" s="26"/>
      <c r="BNU139" s="26"/>
      <c r="BNV139" s="26"/>
      <c r="BNW139" s="26"/>
      <c r="BNX139" s="26"/>
      <c r="BNY139" s="26"/>
      <c r="BNZ139" s="26"/>
      <c r="BOA139" s="26"/>
      <c r="BOB139" s="26"/>
      <c r="BOC139" s="26"/>
      <c r="BOD139" s="26"/>
      <c r="BOE139" s="26"/>
      <c r="BOF139" s="26"/>
      <c r="BOG139" s="26"/>
      <c r="BOH139" s="26"/>
      <c r="BOI139" s="26"/>
      <c r="BOJ139" s="26"/>
      <c r="BOK139" s="26"/>
      <c r="BOL139" s="26"/>
      <c r="BOM139" s="26"/>
      <c r="BON139" s="26"/>
      <c r="BOO139" s="26"/>
      <c r="BOP139" s="26"/>
      <c r="BOQ139" s="26"/>
      <c r="BOR139" s="26"/>
      <c r="BOS139" s="26"/>
      <c r="BOT139" s="26"/>
      <c r="BOU139" s="26"/>
      <c r="BOV139" s="26"/>
      <c r="BOW139" s="26"/>
      <c r="BOX139" s="26"/>
      <c r="BOY139" s="26"/>
      <c r="BOZ139" s="26"/>
      <c r="BPA139" s="26"/>
      <c r="BPB139" s="26"/>
      <c r="BPC139" s="26"/>
      <c r="BPD139" s="26"/>
      <c r="BPE139" s="26"/>
      <c r="BPF139" s="26"/>
      <c r="BPG139" s="26"/>
      <c r="BPH139" s="26"/>
      <c r="BPI139" s="26"/>
      <c r="BPJ139" s="26"/>
      <c r="BPK139" s="26"/>
      <c r="BPL139" s="26"/>
      <c r="BPM139" s="26"/>
      <c r="BPN139" s="26"/>
      <c r="BPO139" s="26"/>
      <c r="BPP139" s="26"/>
      <c r="BPQ139" s="26"/>
      <c r="BPR139" s="26"/>
      <c r="BPS139" s="26"/>
      <c r="BPT139" s="26"/>
      <c r="BPU139" s="26"/>
      <c r="BPV139" s="26"/>
      <c r="BPW139" s="26"/>
      <c r="BPX139" s="26"/>
      <c r="BPY139" s="26"/>
      <c r="BPZ139" s="26"/>
      <c r="BQA139" s="26"/>
      <c r="BQB139" s="26"/>
      <c r="BQC139" s="26"/>
      <c r="BQD139" s="26"/>
      <c r="BQE139" s="26"/>
      <c r="BQF139" s="26"/>
      <c r="BQG139" s="26"/>
      <c r="BQH139" s="26"/>
      <c r="BQI139" s="26"/>
      <c r="BQJ139" s="26"/>
      <c r="BQK139" s="26"/>
      <c r="BQL139" s="26"/>
      <c r="BQM139" s="26"/>
      <c r="BQN139" s="26"/>
      <c r="BQO139" s="26"/>
      <c r="BQP139" s="26"/>
      <c r="BQQ139" s="26"/>
      <c r="BQR139" s="26"/>
      <c r="BQS139" s="26"/>
      <c r="BQT139" s="26"/>
      <c r="BQU139" s="26"/>
      <c r="BQV139" s="26"/>
      <c r="BQW139" s="26"/>
      <c r="BQX139" s="26"/>
      <c r="BQY139" s="26"/>
      <c r="BQZ139" s="26"/>
      <c r="BRA139" s="26"/>
      <c r="BRB139" s="26"/>
      <c r="BRC139" s="26"/>
      <c r="BRD139" s="26"/>
      <c r="BRE139" s="26"/>
      <c r="BRF139" s="26"/>
      <c r="BRG139" s="26"/>
      <c r="BRH139" s="26"/>
      <c r="BRI139" s="26"/>
      <c r="BRJ139" s="26"/>
      <c r="BRK139" s="26"/>
      <c r="BRL139" s="26"/>
      <c r="BRM139" s="26"/>
      <c r="BRN139" s="26"/>
      <c r="BRO139" s="26"/>
      <c r="BRP139" s="26"/>
      <c r="BRQ139" s="26"/>
      <c r="BRR139" s="26"/>
      <c r="BRS139" s="26"/>
      <c r="BRT139" s="26"/>
      <c r="BRU139" s="26"/>
      <c r="BRV139" s="26"/>
      <c r="BRW139" s="26"/>
      <c r="BRX139" s="26"/>
      <c r="BRY139" s="26"/>
      <c r="BRZ139" s="26"/>
      <c r="BSA139" s="26"/>
      <c r="BSB139" s="26"/>
      <c r="BSC139" s="26"/>
      <c r="BSD139" s="26"/>
      <c r="BSE139" s="26"/>
      <c r="BSF139" s="26"/>
      <c r="BSG139" s="26"/>
      <c r="BSH139" s="26"/>
      <c r="BSI139" s="26"/>
      <c r="BSJ139" s="26"/>
      <c r="BSK139" s="26"/>
      <c r="BSL139" s="26"/>
      <c r="BSM139" s="26"/>
      <c r="BSN139" s="26"/>
      <c r="BSO139" s="26"/>
      <c r="BSP139" s="26"/>
      <c r="BSQ139" s="26"/>
      <c r="BSR139" s="26"/>
      <c r="BSS139" s="26"/>
      <c r="BST139" s="26"/>
      <c r="BSU139" s="26"/>
      <c r="BSV139" s="26"/>
      <c r="BSW139" s="26"/>
      <c r="BSX139" s="26"/>
      <c r="BSY139" s="26"/>
      <c r="BSZ139" s="26"/>
      <c r="BTA139" s="26"/>
      <c r="BTB139" s="26"/>
      <c r="BTC139" s="26"/>
      <c r="BTD139" s="26"/>
      <c r="BTE139" s="26"/>
      <c r="BTF139" s="26"/>
      <c r="BTG139" s="26"/>
      <c r="BTH139" s="26"/>
      <c r="BTI139" s="26"/>
      <c r="BTJ139" s="26"/>
      <c r="BTK139" s="26"/>
      <c r="BTL139" s="26"/>
      <c r="BTM139" s="26"/>
      <c r="BTN139" s="26"/>
      <c r="BTO139" s="26"/>
      <c r="BTP139" s="26"/>
      <c r="BTQ139" s="26"/>
      <c r="BTR139" s="26"/>
      <c r="BTS139" s="26"/>
      <c r="BTT139" s="26"/>
      <c r="BTU139" s="26"/>
      <c r="BTV139" s="26"/>
      <c r="BTW139" s="26"/>
      <c r="BTX139" s="26"/>
      <c r="BTY139" s="26"/>
      <c r="BTZ139" s="26"/>
      <c r="BUA139" s="26"/>
    </row>
    <row r="140" spans="1:1899" s="23" customFormat="1" ht="60.75" customHeight="1" x14ac:dyDescent="0.25">
      <c r="A140" s="34" t="s">
        <v>82</v>
      </c>
      <c r="B140" s="48" t="s">
        <v>23</v>
      </c>
      <c r="C140" s="48" t="s">
        <v>24</v>
      </c>
      <c r="D140" s="48" t="s">
        <v>266</v>
      </c>
      <c r="E140" s="48" t="s">
        <v>43</v>
      </c>
      <c r="F140" s="55" t="s">
        <v>152</v>
      </c>
      <c r="G140" s="19">
        <v>0</v>
      </c>
      <c r="H140" s="37">
        <v>44778</v>
      </c>
      <c r="I140" s="34" t="s">
        <v>64</v>
      </c>
      <c r="J140" s="15">
        <v>0</v>
      </c>
      <c r="K140" s="15">
        <v>0</v>
      </c>
      <c r="L140" s="15">
        <v>9250</v>
      </c>
      <c r="M140" s="15">
        <v>0</v>
      </c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  <c r="DW140" s="26"/>
      <c r="DX140" s="26"/>
      <c r="DY140" s="26"/>
      <c r="DZ140" s="26"/>
      <c r="EA140" s="26"/>
      <c r="EB140" s="26"/>
      <c r="EC140" s="26"/>
      <c r="ED140" s="26"/>
      <c r="EE140" s="26"/>
      <c r="EF140" s="26"/>
      <c r="EG140" s="26"/>
      <c r="EH140" s="26"/>
      <c r="EI140" s="26"/>
      <c r="EJ140" s="26"/>
      <c r="EK140" s="26"/>
      <c r="EL140" s="26"/>
      <c r="EM140" s="26"/>
      <c r="EN140" s="26"/>
      <c r="EO140" s="26"/>
      <c r="EP140" s="26"/>
      <c r="EQ140" s="26"/>
      <c r="ER140" s="26"/>
      <c r="ES140" s="26"/>
      <c r="ET140" s="26"/>
      <c r="EU140" s="26"/>
      <c r="EV140" s="26"/>
      <c r="EW140" s="26"/>
      <c r="EX140" s="26"/>
      <c r="EY140" s="26"/>
      <c r="EZ140" s="26"/>
      <c r="FA140" s="26"/>
      <c r="FB140" s="26"/>
      <c r="FC140" s="26"/>
      <c r="FD140" s="26"/>
      <c r="FE140" s="26"/>
      <c r="FF140" s="26"/>
      <c r="FG140" s="26"/>
      <c r="FH140" s="26"/>
      <c r="FI140" s="26"/>
      <c r="FJ140" s="26"/>
      <c r="FK140" s="26"/>
      <c r="FL140" s="26"/>
      <c r="FM140" s="26"/>
      <c r="FN140" s="26"/>
      <c r="FO140" s="26"/>
      <c r="FP140" s="26"/>
      <c r="FQ140" s="26"/>
      <c r="FR140" s="26"/>
      <c r="FS140" s="26"/>
      <c r="FT140" s="26"/>
      <c r="FU140" s="26"/>
      <c r="FV140" s="26"/>
      <c r="FW140" s="26"/>
      <c r="FX140" s="26"/>
      <c r="FY140" s="26"/>
      <c r="FZ140" s="26"/>
      <c r="GA140" s="26"/>
      <c r="GB140" s="26"/>
      <c r="GC140" s="26"/>
      <c r="GD140" s="26"/>
      <c r="GE140" s="26"/>
      <c r="GF140" s="26"/>
      <c r="GG140" s="26"/>
      <c r="GH140" s="26"/>
      <c r="GI140" s="26"/>
      <c r="GJ140" s="26"/>
      <c r="GK140" s="26"/>
      <c r="GL140" s="26"/>
      <c r="GM140" s="26"/>
      <c r="GN140" s="26"/>
      <c r="GO140" s="26"/>
      <c r="GP140" s="26"/>
      <c r="GQ140" s="26"/>
      <c r="GR140" s="26"/>
      <c r="GS140" s="26"/>
      <c r="GT140" s="26"/>
      <c r="GU140" s="26"/>
      <c r="GV140" s="26"/>
      <c r="GW140" s="26"/>
      <c r="GX140" s="26"/>
      <c r="GY140" s="26"/>
      <c r="GZ140" s="26"/>
      <c r="HA140" s="26"/>
      <c r="HB140" s="26"/>
      <c r="HC140" s="26"/>
      <c r="HD140" s="26"/>
      <c r="HE140" s="26"/>
      <c r="HF140" s="26"/>
      <c r="HG140" s="26"/>
      <c r="HH140" s="26"/>
      <c r="HI140" s="26"/>
      <c r="HJ140" s="26"/>
      <c r="HK140" s="26"/>
      <c r="HL140" s="26"/>
      <c r="HM140" s="26"/>
      <c r="HN140" s="26"/>
      <c r="HO140" s="26"/>
      <c r="HP140" s="26"/>
      <c r="HQ140" s="26"/>
      <c r="HR140" s="26"/>
      <c r="HS140" s="26"/>
      <c r="HT140" s="26"/>
      <c r="HU140" s="26"/>
      <c r="HV140" s="26"/>
      <c r="HW140" s="26"/>
      <c r="HX140" s="26"/>
      <c r="HY140" s="26"/>
      <c r="HZ140" s="26"/>
      <c r="IA140" s="26"/>
      <c r="IB140" s="26"/>
      <c r="IC140" s="26"/>
      <c r="ID140" s="26"/>
      <c r="IE140" s="26"/>
      <c r="IF140" s="26"/>
      <c r="IG140" s="26"/>
      <c r="IH140" s="26"/>
      <c r="II140" s="26"/>
      <c r="IJ140" s="26"/>
      <c r="IK140" s="26"/>
      <c r="IL140" s="26"/>
      <c r="IM140" s="26"/>
      <c r="IN140" s="26"/>
      <c r="IO140" s="26"/>
      <c r="IP140" s="26"/>
      <c r="IQ140" s="26"/>
      <c r="IR140" s="26"/>
      <c r="IS140" s="26"/>
      <c r="IT140" s="26"/>
      <c r="IU140" s="26"/>
      <c r="IV140" s="26"/>
      <c r="IW140" s="26"/>
      <c r="IX140" s="26"/>
      <c r="IY140" s="26"/>
      <c r="IZ140" s="26"/>
      <c r="JA140" s="26"/>
      <c r="JB140" s="26"/>
      <c r="JC140" s="26"/>
      <c r="JD140" s="26"/>
      <c r="JE140" s="26"/>
      <c r="JF140" s="26"/>
      <c r="JG140" s="26"/>
      <c r="JH140" s="26"/>
      <c r="JI140" s="26"/>
      <c r="JJ140" s="26"/>
      <c r="JK140" s="26"/>
      <c r="JL140" s="26"/>
      <c r="JM140" s="26"/>
      <c r="JN140" s="26"/>
      <c r="JO140" s="26"/>
      <c r="JP140" s="26"/>
      <c r="JQ140" s="26"/>
      <c r="JR140" s="26"/>
      <c r="JS140" s="26"/>
      <c r="JT140" s="26"/>
      <c r="JU140" s="26"/>
      <c r="JV140" s="26"/>
      <c r="JW140" s="26"/>
      <c r="JX140" s="26"/>
      <c r="JY140" s="26"/>
      <c r="JZ140" s="26"/>
      <c r="KA140" s="26"/>
      <c r="KB140" s="26"/>
      <c r="KC140" s="26"/>
      <c r="KD140" s="26"/>
      <c r="KE140" s="26"/>
      <c r="KF140" s="26"/>
      <c r="KG140" s="26"/>
      <c r="KH140" s="26"/>
      <c r="KI140" s="26"/>
      <c r="KJ140" s="26"/>
      <c r="KK140" s="26"/>
      <c r="KL140" s="26"/>
      <c r="KM140" s="26"/>
      <c r="KN140" s="26"/>
      <c r="KO140" s="26"/>
      <c r="KP140" s="26"/>
      <c r="KQ140" s="26"/>
      <c r="KR140" s="26"/>
      <c r="KS140" s="26"/>
      <c r="KT140" s="26"/>
      <c r="KU140" s="26"/>
      <c r="KV140" s="26"/>
      <c r="KW140" s="26"/>
      <c r="KX140" s="26"/>
      <c r="KY140" s="26"/>
      <c r="KZ140" s="26"/>
      <c r="LA140" s="26"/>
      <c r="LB140" s="26"/>
      <c r="LC140" s="26"/>
      <c r="LD140" s="26"/>
      <c r="LE140" s="26"/>
      <c r="LF140" s="26"/>
      <c r="LG140" s="26"/>
      <c r="LH140" s="26"/>
      <c r="LI140" s="26"/>
      <c r="LJ140" s="26"/>
      <c r="LK140" s="26"/>
      <c r="LL140" s="26"/>
      <c r="LM140" s="26"/>
      <c r="LN140" s="26"/>
      <c r="LO140" s="26"/>
      <c r="LP140" s="26"/>
      <c r="LQ140" s="26"/>
      <c r="LR140" s="26"/>
      <c r="LS140" s="26"/>
      <c r="LT140" s="26"/>
      <c r="LU140" s="26"/>
      <c r="LV140" s="26"/>
      <c r="LW140" s="26"/>
      <c r="LX140" s="26"/>
      <c r="LY140" s="26"/>
      <c r="LZ140" s="26"/>
      <c r="MA140" s="26"/>
      <c r="MB140" s="26"/>
      <c r="MC140" s="26"/>
      <c r="MD140" s="26"/>
      <c r="ME140" s="26"/>
      <c r="MF140" s="26"/>
      <c r="MG140" s="26"/>
      <c r="MH140" s="26"/>
      <c r="MI140" s="26"/>
      <c r="MJ140" s="26"/>
      <c r="MK140" s="26"/>
      <c r="ML140" s="26"/>
      <c r="MM140" s="26"/>
      <c r="MN140" s="26"/>
      <c r="MO140" s="26"/>
      <c r="MP140" s="26"/>
      <c r="MQ140" s="26"/>
      <c r="MR140" s="26"/>
      <c r="MS140" s="26"/>
      <c r="MT140" s="26"/>
      <c r="MU140" s="26"/>
      <c r="MV140" s="26"/>
      <c r="MW140" s="26"/>
      <c r="MX140" s="26"/>
      <c r="MY140" s="26"/>
      <c r="MZ140" s="26"/>
      <c r="NA140" s="26"/>
      <c r="NB140" s="26"/>
      <c r="NC140" s="26"/>
      <c r="ND140" s="26"/>
      <c r="NE140" s="26"/>
      <c r="NF140" s="26"/>
      <c r="NG140" s="26"/>
      <c r="NH140" s="26"/>
      <c r="NI140" s="26"/>
      <c r="NJ140" s="26"/>
      <c r="NK140" s="26"/>
      <c r="NL140" s="26"/>
      <c r="NM140" s="26"/>
      <c r="NN140" s="26"/>
      <c r="NO140" s="26"/>
      <c r="NP140" s="26"/>
      <c r="NQ140" s="26"/>
      <c r="NR140" s="26"/>
      <c r="NS140" s="26"/>
      <c r="NT140" s="26"/>
      <c r="NU140" s="26"/>
      <c r="NV140" s="26"/>
      <c r="NW140" s="26"/>
      <c r="NX140" s="26"/>
      <c r="NY140" s="26"/>
      <c r="NZ140" s="26"/>
      <c r="OA140" s="26"/>
      <c r="OB140" s="26"/>
      <c r="OC140" s="26"/>
      <c r="OD140" s="26"/>
      <c r="OE140" s="26"/>
      <c r="OF140" s="26"/>
      <c r="OG140" s="26"/>
      <c r="OH140" s="26"/>
      <c r="OI140" s="26"/>
      <c r="OJ140" s="26"/>
      <c r="OK140" s="26"/>
      <c r="OL140" s="26"/>
      <c r="OM140" s="26"/>
      <c r="ON140" s="26"/>
      <c r="OO140" s="26"/>
      <c r="OP140" s="26"/>
      <c r="OQ140" s="26"/>
      <c r="OR140" s="26"/>
      <c r="OS140" s="26"/>
      <c r="OT140" s="26"/>
      <c r="OU140" s="26"/>
      <c r="OV140" s="26"/>
      <c r="OW140" s="26"/>
      <c r="OX140" s="26"/>
      <c r="OY140" s="26"/>
      <c r="OZ140" s="26"/>
      <c r="PA140" s="26"/>
      <c r="PB140" s="26"/>
      <c r="PC140" s="26"/>
      <c r="PD140" s="26"/>
      <c r="PE140" s="26"/>
      <c r="PF140" s="26"/>
      <c r="PG140" s="26"/>
      <c r="PH140" s="26"/>
      <c r="PI140" s="26"/>
      <c r="PJ140" s="26"/>
      <c r="PK140" s="26"/>
      <c r="PL140" s="26"/>
      <c r="PM140" s="26"/>
      <c r="PN140" s="26"/>
      <c r="PO140" s="26"/>
      <c r="PP140" s="26"/>
      <c r="PQ140" s="26"/>
      <c r="PR140" s="26"/>
      <c r="PS140" s="26"/>
      <c r="PT140" s="26"/>
      <c r="PU140" s="26"/>
      <c r="PV140" s="26"/>
      <c r="PW140" s="26"/>
      <c r="PX140" s="26"/>
      <c r="PY140" s="26"/>
      <c r="PZ140" s="26"/>
      <c r="QA140" s="26"/>
      <c r="QB140" s="26"/>
      <c r="QC140" s="26"/>
      <c r="QD140" s="26"/>
      <c r="QE140" s="26"/>
      <c r="QF140" s="26"/>
      <c r="QG140" s="26"/>
      <c r="QH140" s="26"/>
      <c r="QI140" s="26"/>
      <c r="QJ140" s="26"/>
      <c r="QK140" s="26"/>
      <c r="QL140" s="26"/>
      <c r="QM140" s="26"/>
      <c r="QN140" s="26"/>
      <c r="QO140" s="26"/>
      <c r="QP140" s="26"/>
      <c r="QQ140" s="26"/>
      <c r="QR140" s="26"/>
      <c r="QS140" s="26"/>
      <c r="QT140" s="26"/>
      <c r="QU140" s="26"/>
      <c r="QV140" s="26"/>
      <c r="QW140" s="26"/>
      <c r="QX140" s="26"/>
      <c r="QY140" s="26"/>
      <c r="QZ140" s="26"/>
      <c r="RA140" s="26"/>
      <c r="RB140" s="26"/>
      <c r="RC140" s="26"/>
      <c r="RD140" s="26"/>
      <c r="RE140" s="26"/>
      <c r="RF140" s="26"/>
      <c r="RG140" s="26"/>
      <c r="RH140" s="26"/>
      <c r="RI140" s="26"/>
      <c r="RJ140" s="26"/>
      <c r="RK140" s="26"/>
      <c r="RL140" s="26"/>
      <c r="RM140" s="26"/>
      <c r="RN140" s="26"/>
      <c r="RO140" s="26"/>
      <c r="RP140" s="26"/>
      <c r="RQ140" s="26"/>
      <c r="RR140" s="26"/>
      <c r="RS140" s="26"/>
      <c r="RT140" s="26"/>
      <c r="RU140" s="26"/>
      <c r="RV140" s="26"/>
      <c r="RW140" s="26"/>
      <c r="RX140" s="26"/>
      <c r="RY140" s="26"/>
      <c r="RZ140" s="26"/>
      <c r="SA140" s="26"/>
      <c r="SB140" s="26"/>
      <c r="SC140" s="26"/>
      <c r="SD140" s="26"/>
      <c r="SE140" s="26"/>
      <c r="SF140" s="26"/>
      <c r="SG140" s="26"/>
      <c r="SH140" s="26"/>
      <c r="SI140" s="26"/>
      <c r="SJ140" s="26"/>
      <c r="SK140" s="26"/>
      <c r="SL140" s="26"/>
      <c r="SM140" s="26"/>
      <c r="SN140" s="26"/>
      <c r="SO140" s="26"/>
      <c r="SP140" s="26"/>
      <c r="SQ140" s="26"/>
      <c r="SR140" s="26"/>
      <c r="SS140" s="26"/>
      <c r="ST140" s="26"/>
      <c r="SU140" s="26"/>
      <c r="SV140" s="26"/>
      <c r="SW140" s="26"/>
      <c r="SX140" s="26"/>
      <c r="SY140" s="26"/>
      <c r="SZ140" s="26"/>
      <c r="TA140" s="26"/>
      <c r="TB140" s="26"/>
      <c r="TC140" s="26"/>
      <c r="TD140" s="26"/>
      <c r="TE140" s="26"/>
      <c r="TF140" s="26"/>
      <c r="TG140" s="26"/>
      <c r="TH140" s="26"/>
      <c r="TI140" s="26"/>
      <c r="TJ140" s="26"/>
      <c r="TK140" s="26"/>
      <c r="TL140" s="26"/>
      <c r="TM140" s="26"/>
      <c r="TN140" s="26"/>
      <c r="TO140" s="26"/>
      <c r="TP140" s="26"/>
      <c r="TQ140" s="26"/>
      <c r="TR140" s="26"/>
      <c r="TS140" s="26"/>
      <c r="TT140" s="26"/>
      <c r="TU140" s="26"/>
      <c r="TV140" s="26"/>
      <c r="TW140" s="26"/>
      <c r="TX140" s="26"/>
      <c r="TY140" s="26"/>
      <c r="TZ140" s="26"/>
      <c r="UA140" s="26"/>
      <c r="UB140" s="26"/>
      <c r="UC140" s="26"/>
      <c r="UD140" s="26"/>
      <c r="UE140" s="26"/>
      <c r="UF140" s="26"/>
      <c r="UG140" s="26"/>
      <c r="UH140" s="26"/>
      <c r="UI140" s="26"/>
      <c r="UJ140" s="26"/>
      <c r="UK140" s="26"/>
      <c r="UL140" s="26"/>
      <c r="UM140" s="26"/>
      <c r="UN140" s="26"/>
      <c r="UO140" s="26"/>
      <c r="UP140" s="26"/>
      <c r="UQ140" s="26"/>
      <c r="UR140" s="26"/>
      <c r="US140" s="26"/>
      <c r="UT140" s="26"/>
      <c r="UU140" s="26"/>
      <c r="UV140" s="26"/>
      <c r="UW140" s="26"/>
      <c r="UX140" s="26"/>
      <c r="UY140" s="26"/>
      <c r="UZ140" s="26"/>
      <c r="VA140" s="26"/>
      <c r="VB140" s="26"/>
      <c r="VC140" s="26"/>
      <c r="VD140" s="26"/>
      <c r="VE140" s="26"/>
      <c r="VF140" s="26"/>
      <c r="VG140" s="26"/>
      <c r="VH140" s="26"/>
      <c r="VI140" s="26"/>
      <c r="VJ140" s="26"/>
      <c r="VK140" s="26"/>
      <c r="VL140" s="26"/>
      <c r="VM140" s="26"/>
      <c r="VN140" s="26"/>
      <c r="VO140" s="26"/>
      <c r="VP140" s="26"/>
      <c r="VQ140" s="26"/>
      <c r="VR140" s="26"/>
      <c r="VS140" s="26"/>
      <c r="VT140" s="26"/>
      <c r="VU140" s="26"/>
      <c r="VV140" s="26"/>
      <c r="VW140" s="26"/>
      <c r="VX140" s="26"/>
      <c r="VY140" s="26"/>
      <c r="VZ140" s="26"/>
      <c r="WA140" s="26"/>
      <c r="WB140" s="26"/>
      <c r="WC140" s="26"/>
      <c r="WD140" s="26"/>
      <c r="WE140" s="26"/>
      <c r="WF140" s="26"/>
      <c r="WG140" s="26"/>
      <c r="WH140" s="26"/>
      <c r="WI140" s="26"/>
      <c r="WJ140" s="26"/>
      <c r="WK140" s="26"/>
      <c r="WL140" s="26"/>
      <c r="WM140" s="26"/>
      <c r="WN140" s="26"/>
      <c r="WO140" s="26"/>
      <c r="WP140" s="26"/>
      <c r="WQ140" s="26"/>
      <c r="WR140" s="26"/>
      <c r="WS140" s="26"/>
      <c r="WT140" s="26"/>
      <c r="WU140" s="26"/>
      <c r="WV140" s="26"/>
      <c r="WW140" s="26"/>
      <c r="WX140" s="26"/>
      <c r="WY140" s="26"/>
      <c r="WZ140" s="26"/>
      <c r="XA140" s="26"/>
      <c r="XB140" s="26"/>
      <c r="XC140" s="26"/>
      <c r="XD140" s="26"/>
      <c r="XE140" s="26"/>
      <c r="XF140" s="26"/>
      <c r="XG140" s="26"/>
      <c r="XH140" s="26"/>
      <c r="XI140" s="26"/>
      <c r="XJ140" s="26"/>
      <c r="XK140" s="26"/>
      <c r="XL140" s="26"/>
      <c r="XM140" s="26"/>
      <c r="XN140" s="26"/>
      <c r="XO140" s="26"/>
      <c r="XP140" s="26"/>
      <c r="XQ140" s="26"/>
      <c r="XR140" s="26"/>
      <c r="XS140" s="26"/>
      <c r="XT140" s="26"/>
      <c r="XU140" s="26"/>
      <c r="XV140" s="26"/>
      <c r="XW140" s="26"/>
      <c r="XX140" s="26"/>
      <c r="XY140" s="26"/>
      <c r="XZ140" s="26"/>
      <c r="YA140" s="26"/>
      <c r="YB140" s="26"/>
      <c r="YC140" s="26"/>
      <c r="YD140" s="26"/>
      <c r="YE140" s="26"/>
      <c r="YF140" s="26"/>
      <c r="YG140" s="26"/>
      <c r="YH140" s="26"/>
      <c r="YI140" s="26"/>
      <c r="YJ140" s="26"/>
      <c r="YK140" s="26"/>
      <c r="YL140" s="26"/>
      <c r="YM140" s="26"/>
      <c r="YN140" s="26"/>
      <c r="YO140" s="26"/>
      <c r="YP140" s="26"/>
      <c r="YQ140" s="26"/>
      <c r="YR140" s="26"/>
      <c r="YS140" s="26"/>
      <c r="YT140" s="26"/>
      <c r="YU140" s="26"/>
      <c r="YV140" s="26"/>
      <c r="YW140" s="26"/>
      <c r="YX140" s="26"/>
      <c r="YY140" s="26"/>
      <c r="YZ140" s="26"/>
      <c r="ZA140" s="26"/>
      <c r="ZB140" s="26"/>
      <c r="ZC140" s="26"/>
      <c r="ZD140" s="26"/>
      <c r="ZE140" s="26"/>
      <c r="ZF140" s="26"/>
      <c r="ZG140" s="26"/>
      <c r="ZH140" s="26"/>
      <c r="ZI140" s="26"/>
      <c r="ZJ140" s="26"/>
      <c r="ZK140" s="26"/>
      <c r="ZL140" s="26"/>
      <c r="ZM140" s="26"/>
      <c r="ZN140" s="26"/>
      <c r="ZO140" s="26"/>
      <c r="ZP140" s="26"/>
      <c r="ZQ140" s="26"/>
      <c r="ZR140" s="26"/>
      <c r="ZS140" s="26"/>
      <c r="ZT140" s="26"/>
      <c r="ZU140" s="26"/>
      <c r="ZV140" s="26"/>
      <c r="ZW140" s="26"/>
      <c r="ZX140" s="26"/>
      <c r="ZY140" s="26"/>
      <c r="ZZ140" s="26"/>
      <c r="AAA140" s="26"/>
      <c r="AAB140" s="26"/>
      <c r="AAC140" s="26"/>
      <c r="AAD140" s="26"/>
      <c r="AAE140" s="26"/>
      <c r="AAF140" s="26"/>
      <c r="AAG140" s="26"/>
      <c r="AAH140" s="26"/>
      <c r="AAI140" s="26"/>
      <c r="AAJ140" s="26"/>
      <c r="AAK140" s="26"/>
      <c r="AAL140" s="26"/>
      <c r="AAM140" s="26"/>
      <c r="AAN140" s="26"/>
      <c r="AAO140" s="26"/>
      <c r="AAP140" s="26"/>
      <c r="AAQ140" s="26"/>
      <c r="AAR140" s="26"/>
      <c r="AAS140" s="26"/>
      <c r="AAT140" s="26"/>
      <c r="AAU140" s="26"/>
      <c r="AAV140" s="26"/>
      <c r="AAW140" s="26"/>
      <c r="AAX140" s="26"/>
      <c r="AAY140" s="26"/>
      <c r="AAZ140" s="26"/>
      <c r="ABA140" s="26"/>
      <c r="ABB140" s="26"/>
      <c r="ABC140" s="26"/>
      <c r="ABD140" s="26"/>
      <c r="ABE140" s="26"/>
      <c r="ABF140" s="26"/>
      <c r="ABG140" s="26"/>
      <c r="ABH140" s="26"/>
      <c r="ABI140" s="26"/>
      <c r="ABJ140" s="26"/>
      <c r="ABK140" s="26"/>
      <c r="ABL140" s="26"/>
      <c r="ABM140" s="26"/>
      <c r="ABN140" s="26"/>
      <c r="ABO140" s="26"/>
      <c r="ABP140" s="26"/>
      <c r="ABQ140" s="26"/>
      <c r="ABR140" s="26"/>
      <c r="ABS140" s="26"/>
      <c r="ABT140" s="26"/>
      <c r="ABU140" s="26"/>
      <c r="ABV140" s="26"/>
      <c r="ABW140" s="26"/>
      <c r="ABX140" s="26"/>
      <c r="ABY140" s="26"/>
      <c r="ABZ140" s="26"/>
      <c r="ACA140" s="26"/>
      <c r="ACB140" s="26"/>
      <c r="ACC140" s="26"/>
      <c r="ACD140" s="26"/>
      <c r="ACE140" s="26"/>
      <c r="ACF140" s="26"/>
      <c r="ACG140" s="26"/>
      <c r="ACH140" s="26"/>
      <c r="ACI140" s="26"/>
      <c r="ACJ140" s="26"/>
      <c r="ACK140" s="26"/>
      <c r="ACL140" s="26"/>
      <c r="ACM140" s="26"/>
      <c r="ACN140" s="26"/>
      <c r="ACO140" s="26"/>
      <c r="ACP140" s="26"/>
      <c r="ACQ140" s="26"/>
      <c r="ACR140" s="26"/>
      <c r="ACS140" s="26"/>
      <c r="ACT140" s="26"/>
      <c r="ACU140" s="26"/>
      <c r="ACV140" s="26"/>
      <c r="ACW140" s="26"/>
      <c r="ACX140" s="26"/>
      <c r="ACY140" s="26"/>
      <c r="ACZ140" s="26"/>
      <c r="ADA140" s="26"/>
      <c r="ADB140" s="26"/>
      <c r="ADC140" s="26"/>
      <c r="ADD140" s="26"/>
      <c r="ADE140" s="26"/>
      <c r="ADF140" s="26"/>
      <c r="ADG140" s="26"/>
      <c r="ADH140" s="26"/>
      <c r="ADI140" s="26"/>
      <c r="ADJ140" s="26"/>
      <c r="ADK140" s="26"/>
      <c r="ADL140" s="26"/>
      <c r="ADM140" s="26"/>
      <c r="ADN140" s="26"/>
      <c r="ADO140" s="26"/>
      <c r="ADP140" s="26"/>
      <c r="ADQ140" s="26"/>
      <c r="ADR140" s="26"/>
      <c r="ADS140" s="26"/>
      <c r="ADT140" s="26"/>
      <c r="ADU140" s="26"/>
      <c r="ADV140" s="26"/>
      <c r="ADW140" s="26"/>
      <c r="ADX140" s="26"/>
      <c r="ADY140" s="26"/>
      <c r="ADZ140" s="26"/>
      <c r="AEA140" s="26"/>
      <c r="AEB140" s="26"/>
      <c r="AEC140" s="26"/>
      <c r="AED140" s="26"/>
      <c r="AEE140" s="26"/>
      <c r="AEF140" s="26"/>
      <c r="AEG140" s="26"/>
      <c r="AEH140" s="26"/>
      <c r="AEI140" s="26"/>
      <c r="AEJ140" s="26"/>
      <c r="AEK140" s="26"/>
      <c r="AEL140" s="26"/>
      <c r="AEM140" s="26"/>
      <c r="AEN140" s="26"/>
      <c r="AEO140" s="26"/>
      <c r="AEP140" s="26"/>
      <c r="AEQ140" s="26"/>
      <c r="AER140" s="26"/>
      <c r="AES140" s="26"/>
      <c r="AET140" s="26"/>
      <c r="AEU140" s="26"/>
      <c r="AEV140" s="26"/>
      <c r="AEW140" s="26"/>
      <c r="AEX140" s="26"/>
      <c r="AEY140" s="26"/>
      <c r="AEZ140" s="26"/>
      <c r="AFA140" s="26"/>
      <c r="AFB140" s="26"/>
      <c r="AFC140" s="26"/>
      <c r="AFD140" s="26"/>
      <c r="AFE140" s="26"/>
      <c r="AFF140" s="26"/>
      <c r="AFG140" s="26"/>
      <c r="AFH140" s="26"/>
      <c r="AFI140" s="26"/>
      <c r="AFJ140" s="26"/>
      <c r="AFK140" s="26"/>
      <c r="AFL140" s="26"/>
      <c r="AFM140" s="26"/>
      <c r="AFN140" s="26"/>
      <c r="AFO140" s="26"/>
      <c r="AFP140" s="26"/>
      <c r="AFQ140" s="26"/>
      <c r="AFR140" s="26"/>
      <c r="AFS140" s="26"/>
      <c r="AFT140" s="26"/>
      <c r="AFU140" s="26"/>
      <c r="AFV140" s="26"/>
      <c r="AFW140" s="26"/>
      <c r="AFX140" s="26"/>
      <c r="AFY140" s="26"/>
      <c r="AFZ140" s="26"/>
      <c r="AGA140" s="26"/>
      <c r="AGB140" s="26"/>
      <c r="AGC140" s="26"/>
      <c r="AGD140" s="26"/>
      <c r="AGE140" s="26"/>
      <c r="AGF140" s="26"/>
      <c r="AGG140" s="26"/>
      <c r="AGH140" s="26"/>
      <c r="AGI140" s="26"/>
      <c r="AGJ140" s="26"/>
      <c r="AGK140" s="26"/>
      <c r="AGL140" s="26"/>
      <c r="AGM140" s="26"/>
      <c r="AGN140" s="26"/>
      <c r="AGO140" s="26"/>
      <c r="AGP140" s="26"/>
      <c r="AGQ140" s="26"/>
      <c r="AGR140" s="26"/>
      <c r="AGS140" s="26"/>
      <c r="AGT140" s="26"/>
      <c r="AGU140" s="26"/>
      <c r="AGV140" s="26"/>
      <c r="AGW140" s="26"/>
      <c r="AGX140" s="26"/>
      <c r="AGY140" s="26"/>
      <c r="AGZ140" s="26"/>
      <c r="AHA140" s="26"/>
      <c r="AHB140" s="26"/>
      <c r="AHC140" s="26"/>
      <c r="AHD140" s="26"/>
      <c r="AHE140" s="26"/>
      <c r="AHF140" s="26"/>
      <c r="AHG140" s="26"/>
      <c r="AHH140" s="26"/>
      <c r="AHI140" s="26"/>
      <c r="AHJ140" s="26"/>
      <c r="AHK140" s="26"/>
      <c r="AHL140" s="26"/>
      <c r="AHM140" s="26"/>
      <c r="AHN140" s="26"/>
      <c r="AHO140" s="26"/>
      <c r="AHP140" s="26"/>
      <c r="AHQ140" s="26"/>
      <c r="AHR140" s="26"/>
      <c r="AHS140" s="26"/>
      <c r="AHT140" s="26"/>
      <c r="AHU140" s="26"/>
      <c r="AHV140" s="26"/>
      <c r="AHW140" s="26"/>
      <c r="AHX140" s="26"/>
      <c r="AHY140" s="26"/>
      <c r="AHZ140" s="26"/>
      <c r="AIA140" s="26"/>
      <c r="AIB140" s="26"/>
      <c r="AIC140" s="26"/>
      <c r="AID140" s="26"/>
      <c r="AIE140" s="26"/>
      <c r="AIF140" s="26"/>
      <c r="AIG140" s="26"/>
      <c r="AIH140" s="26"/>
      <c r="AII140" s="26"/>
      <c r="AIJ140" s="26"/>
      <c r="AIK140" s="26"/>
      <c r="AIL140" s="26"/>
      <c r="AIM140" s="26"/>
      <c r="AIN140" s="26"/>
      <c r="AIO140" s="26"/>
      <c r="AIP140" s="26"/>
      <c r="AIQ140" s="26"/>
      <c r="AIR140" s="26"/>
      <c r="AIS140" s="26"/>
      <c r="AIT140" s="26"/>
      <c r="AIU140" s="26"/>
      <c r="AIV140" s="26"/>
      <c r="AIW140" s="26"/>
      <c r="AIX140" s="26"/>
      <c r="AIY140" s="26"/>
      <c r="AIZ140" s="26"/>
      <c r="AJA140" s="26"/>
      <c r="AJB140" s="26"/>
      <c r="AJC140" s="26"/>
      <c r="AJD140" s="26"/>
      <c r="AJE140" s="26"/>
      <c r="AJF140" s="26"/>
      <c r="AJG140" s="26"/>
      <c r="AJH140" s="26"/>
      <c r="AJI140" s="26"/>
      <c r="AJJ140" s="26"/>
      <c r="AJK140" s="26"/>
      <c r="AJL140" s="26"/>
      <c r="AJM140" s="26"/>
      <c r="AJN140" s="26"/>
      <c r="AJO140" s="26"/>
      <c r="AJP140" s="26"/>
      <c r="AJQ140" s="26"/>
      <c r="AJR140" s="26"/>
      <c r="AJS140" s="26"/>
      <c r="AJT140" s="26"/>
      <c r="AJU140" s="26"/>
      <c r="AJV140" s="26"/>
      <c r="AJW140" s="26"/>
      <c r="AJX140" s="26"/>
      <c r="AJY140" s="26"/>
      <c r="AJZ140" s="26"/>
      <c r="AKA140" s="26"/>
      <c r="AKB140" s="26"/>
      <c r="AKC140" s="26"/>
      <c r="AKD140" s="26"/>
      <c r="AKE140" s="26"/>
      <c r="AKF140" s="26"/>
      <c r="AKG140" s="26"/>
      <c r="AKH140" s="26"/>
      <c r="AKI140" s="26"/>
      <c r="AKJ140" s="26"/>
      <c r="AKK140" s="26"/>
      <c r="AKL140" s="26"/>
      <c r="AKM140" s="26"/>
      <c r="AKN140" s="26"/>
      <c r="AKO140" s="26"/>
      <c r="AKP140" s="26"/>
      <c r="AKQ140" s="26"/>
      <c r="AKR140" s="26"/>
      <c r="AKS140" s="26"/>
      <c r="AKT140" s="26"/>
      <c r="AKU140" s="26"/>
      <c r="AKV140" s="26"/>
      <c r="AKW140" s="26"/>
      <c r="AKX140" s="26"/>
      <c r="AKY140" s="26"/>
      <c r="AKZ140" s="26"/>
      <c r="ALA140" s="26"/>
      <c r="ALB140" s="26"/>
      <c r="ALC140" s="26"/>
      <c r="ALD140" s="26"/>
      <c r="ALE140" s="26"/>
      <c r="ALF140" s="26"/>
      <c r="ALG140" s="26"/>
      <c r="ALH140" s="26"/>
      <c r="ALI140" s="26"/>
      <c r="ALJ140" s="26"/>
      <c r="ALK140" s="26"/>
      <c r="ALL140" s="26"/>
      <c r="ALM140" s="26"/>
      <c r="ALN140" s="26"/>
      <c r="ALO140" s="26"/>
      <c r="ALP140" s="26"/>
      <c r="ALQ140" s="26"/>
      <c r="ALR140" s="26"/>
      <c r="ALS140" s="26"/>
      <c r="ALT140" s="26"/>
      <c r="ALU140" s="26"/>
      <c r="ALV140" s="26"/>
      <c r="ALW140" s="26"/>
      <c r="ALX140" s="26"/>
      <c r="ALY140" s="26"/>
      <c r="ALZ140" s="26"/>
      <c r="AMA140" s="26"/>
      <c r="AMB140" s="26"/>
      <c r="AMC140" s="26"/>
      <c r="AMD140" s="26"/>
      <c r="AME140" s="26"/>
      <c r="AMF140" s="26"/>
      <c r="AMG140" s="26"/>
      <c r="AMH140" s="26"/>
      <c r="AMI140" s="26"/>
      <c r="AMJ140" s="26"/>
      <c r="AMK140" s="26"/>
      <c r="AML140" s="26"/>
      <c r="AMM140" s="26"/>
      <c r="AMN140" s="26"/>
      <c r="AMO140" s="26"/>
      <c r="AMP140" s="26"/>
      <c r="AMQ140" s="26"/>
      <c r="AMR140" s="26"/>
      <c r="AMS140" s="26"/>
      <c r="AMT140" s="26"/>
      <c r="AMU140" s="26"/>
      <c r="AMV140" s="26"/>
      <c r="AMW140" s="26"/>
      <c r="AMX140" s="26"/>
      <c r="AMY140" s="26"/>
      <c r="AMZ140" s="26"/>
      <c r="ANA140" s="26"/>
      <c r="ANB140" s="26"/>
      <c r="ANC140" s="26"/>
      <c r="AND140" s="26"/>
      <c r="ANE140" s="26"/>
      <c r="ANF140" s="26"/>
      <c r="ANG140" s="26"/>
      <c r="ANH140" s="26"/>
      <c r="ANI140" s="26"/>
      <c r="ANJ140" s="26"/>
      <c r="ANK140" s="26"/>
      <c r="ANL140" s="26"/>
      <c r="ANM140" s="26"/>
      <c r="ANN140" s="26"/>
      <c r="ANO140" s="26"/>
      <c r="ANP140" s="26"/>
      <c r="ANQ140" s="26"/>
      <c r="ANR140" s="26"/>
      <c r="ANS140" s="26"/>
      <c r="ANT140" s="26"/>
      <c r="ANU140" s="26"/>
      <c r="ANV140" s="26"/>
      <c r="ANW140" s="26"/>
      <c r="ANX140" s="26"/>
      <c r="ANY140" s="26"/>
      <c r="ANZ140" s="26"/>
      <c r="AOA140" s="26"/>
      <c r="AOB140" s="26"/>
      <c r="AOC140" s="26"/>
      <c r="AOD140" s="26"/>
      <c r="AOE140" s="26"/>
      <c r="AOF140" s="26"/>
      <c r="AOG140" s="26"/>
      <c r="AOH140" s="26"/>
      <c r="AOI140" s="26"/>
      <c r="AOJ140" s="26"/>
      <c r="AOK140" s="26"/>
      <c r="AOL140" s="26"/>
      <c r="AOM140" s="26"/>
      <c r="AON140" s="26"/>
      <c r="AOO140" s="26"/>
      <c r="AOP140" s="26"/>
      <c r="AOQ140" s="26"/>
      <c r="AOR140" s="26"/>
      <c r="AOS140" s="26"/>
      <c r="AOT140" s="26"/>
      <c r="AOU140" s="26"/>
      <c r="AOV140" s="26"/>
      <c r="AOW140" s="26"/>
      <c r="AOX140" s="26"/>
      <c r="AOY140" s="26"/>
      <c r="AOZ140" s="26"/>
      <c r="APA140" s="26"/>
      <c r="APB140" s="26"/>
      <c r="APC140" s="26"/>
      <c r="APD140" s="26"/>
      <c r="APE140" s="26"/>
      <c r="APF140" s="26"/>
      <c r="APG140" s="26"/>
      <c r="APH140" s="26"/>
      <c r="API140" s="26"/>
      <c r="APJ140" s="26"/>
      <c r="APK140" s="26"/>
      <c r="APL140" s="26"/>
      <c r="APM140" s="26"/>
      <c r="APN140" s="26"/>
      <c r="APO140" s="26"/>
      <c r="APP140" s="26"/>
      <c r="APQ140" s="26"/>
      <c r="APR140" s="26"/>
      <c r="APS140" s="26"/>
      <c r="APT140" s="26"/>
      <c r="APU140" s="26"/>
      <c r="APV140" s="26"/>
      <c r="APW140" s="26"/>
      <c r="APX140" s="26"/>
      <c r="APY140" s="26"/>
      <c r="APZ140" s="26"/>
      <c r="AQA140" s="26"/>
      <c r="AQB140" s="26"/>
      <c r="AQC140" s="26"/>
      <c r="AQD140" s="26"/>
      <c r="AQE140" s="26"/>
      <c r="AQF140" s="26"/>
      <c r="AQG140" s="26"/>
      <c r="AQH140" s="26"/>
      <c r="AQI140" s="26"/>
      <c r="AQJ140" s="26"/>
      <c r="AQK140" s="26"/>
      <c r="AQL140" s="26"/>
      <c r="AQM140" s="26"/>
      <c r="AQN140" s="26"/>
      <c r="AQO140" s="26"/>
      <c r="AQP140" s="26"/>
      <c r="AQQ140" s="26"/>
      <c r="AQR140" s="26"/>
      <c r="AQS140" s="26"/>
      <c r="AQT140" s="26"/>
      <c r="AQU140" s="26"/>
      <c r="AQV140" s="26"/>
      <c r="AQW140" s="26"/>
      <c r="AQX140" s="26"/>
      <c r="AQY140" s="26"/>
      <c r="AQZ140" s="26"/>
      <c r="ARA140" s="26"/>
      <c r="ARB140" s="26"/>
      <c r="ARC140" s="26"/>
      <c r="ARD140" s="26"/>
      <c r="ARE140" s="26"/>
      <c r="ARF140" s="26"/>
      <c r="ARG140" s="26"/>
      <c r="ARH140" s="26"/>
      <c r="ARI140" s="26"/>
      <c r="ARJ140" s="26"/>
      <c r="ARK140" s="26"/>
      <c r="ARL140" s="26"/>
      <c r="ARM140" s="26"/>
      <c r="ARN140" s="26"/>
      <c r="ARO140" s="26"/>
      <c r="ARP140" s="26"/>
      <c r="ARQ140" s="26"/>
      <c r="ARR140" s="26"/>
      <c r="ARS140" s="26"/>
      <c r="ART140" s="26"/>
      <c r="ARU140" s="26"/>
      <c r="ARV140" s="26"/>
      <c r="ARW140" s="26"/>
      <c r="ARX140" s="26"/>
      <c r="ARY140" s="26"/>
      <c r="ARZ140" s="26"/>
      <c r="ASA140" s="26"/>
      <c r="ASB140" s="26"/>
      <c r="ASC140" s="26"/>
      <c r="ASD140" s="26"/>
      <c r="ASE140" s="26"/>
      <c r="ASF140" s="26"/>
      <c r="ASG140" s="26"/>
      <c r="ASH140" s="26"/>
      <c r="ASI140" s="26"/>
      <c r="ASJ140" s="26"/>
      <c r="ASK140" s="26"/>
      <c r="ASL140" s="26"/>
      <c r="ASM140" s="26"/>
      <c r="ASN140" s="26"/>
      <c r="ASO140" s="26"/>
      <c r="ASP140" s="26"/>
      <c r="ASQ140" s="26"/>
      <c r="ASR140" s="26"/>
      <c r="ASS140" s="26"/>
      <c r="AST140" s="26"/>
      <c r="ASU140" s="26"/>
      <c r="ASV140" s="26"/>
      <c r="ASW140" s="26"/>
      <c r="ASX140" s="26"/>
      <c r="ASY140" s="26"/>
      <c r="ASZ140" s="26"/>
      <c r="ATA140" s="26"/>
      <c r="ATB140" s="26"/>
      <c r="ATC140" s="26"/>
      <c r="ATD140" s="26"/>
      <c r="ATE140" s="26"/>
      <c r="ATF140" s="26"/>
      <c r="ATG140" s="26"/>
      <c r="ATH140" s="26"/>
      <c r="ATI140" s="26"/>
      <c r="ATJ140" s="26"/>
      <c r="ATK140" s="26"/>
      <c r="ATL140" s="26"/>
      <c r="ATM140" s="26"/>
      <c r="ATN140" s="26"/>
      <c r="ATO140" s="26"/>
      <c r="ATP140" s="26"/>
      <c r="ATQ140" s="26"/>
      <c r="ATR140" s="26"/>
      <c r="ATS140" s="26"/>
      <c r="ATT140" s="26"/>
      <c r="ATU140" s="26"/>
      <c r="ATV140" s="26"/>
      <c r="ATW140" s="26"/>
      <c r="ATX140" s="26"/>
      <c r="ATY140" s="26"/>
      <c r="ATZ140" s="26"/>
      <c r="AUA140" s="26"/>
      <c r="AUB140" s="26"/>
      <c r="AUC140" s="26"/>
      <c r="AUD140" s="26"/>
      <c r="AUE140" s="26"/>
      <c r="AUF140" s="26"/>
      <c r="AUG140" s="26"/>
      <c r="AUH140" s="26"/>
      <c r="AUI140" s="26"/>
      <c r="AUJ140" s="26"/>
      <c r="AUK140" s="26"/>
      <c r="AUL140" s="26"/>
      <c r="AUM140" s="26"/>
      <c r="AUN140" s="26"/>
      <c r="AUO140" s="26"/>
      <c r="AUP140" s="26"/>
      <c r="AUQ140" s="26"/>
      <c r="AUR140" s="26"/>
      <c r="AUS140" s="26"/>
      <c r="AUT140" s="26"/>
      <c r="AUU140" s="26"/>
      <c r="AUV140" s="26"/>
      <c r="AUW140" s="26"/>
      <c r="AUX140" s="26"/>
      <c r="AUY140" s="26"/>
      <c r="AUZ140" s="26"/>
      <c r="AVA140" s="26"/>
      <c r="AVB140" s="26"/>
      <c r="AVC140" s="26"/>
      <c r="AVD140" s="26"/>
      <c r="AVE140" s="26"/>
      <c r="AVF140" s="26"/>
      <c r="AVG140" s="26"/>
      <c r="AVH140" s="26"/>
      <c r="AVI140" s="26"/>
      <c r="AVJ140" s="26"/>
      <c r="AVK140" s="26"/>
      <c r="AVL140" s="26"/>
      <c r="AVM140" s="26"/>
      <c r="AVN140" s="26"/>
      <c r="AVO140" s="26"/>
      <c r="AVP140" s="26"/>
      <c r="AVQ140" s="26"/>
      <c r="AVR140" s="26"/>
      <c r="AVS140" s="26"/>
      <c r="AVT140" s="26"/>
      <c r="AVU140" s="26"/>
      <c r="AVV140" s="26"/>
      <c r="AVW140" s="26"/>
      <c r="AVX140" s="26"/>
      <c r="AVY140" s="26"/>
      <c r="AVZ140" s="26"/>
      <c r="AWA140" s="26"/>
      <c r="AWB140" s="26"/>
      <c r="AWC140" s="26"/>
      <c r="AWD140" s="26"/>
      <c r="AWE140" s="26"/>
      <c r="AWF140" s="26"/>
      <c r="AWG140" s="26"/>
      <c r="AWH140" s="26"/>
      <c r="AWI140" s="26"/>
      <c r="AWJ140" s="26"/>
      <c r="AWK140" s="26"/>
      <c r="AWL140" s="26"/>
      <c r="AWM140" s="26"/>
      <c r="AWN140" s="26"/>
      <c r="AWO140" s="26"/>
      <c r="AWP140" s="26"/>
      <c r="AWQ140" s="26"/>
      <c r="AWR140" s="26"/>
      <c r="AWS140" s="26"/>
      <c r="AWT140" s="26"/>
      <c r="AWU140" s="26"/>
      <c r="AWV140" s="26"/>
      <c r="AWW140" s="26"/>
      <c r="AWX140" s="26"/>
      <c r="AWY140" s="26"/>
      <c r="AWZ140" s="26"/>
      <c r="AXA140" s="26"/>
      <c r="AXB140" s="26"/>
      <c r="AXC140" s="26"/>
      <c r="AXD140" s="26"/>
      <c r="AXE140" s="26"/>
      <c r="AXF140" s="26"/>
      <c r="AXG140" s="26"/>
      <c r="AXH140" s="26"/>
      <c r="AXI140" s="26"/>
      <c r="AXJ140" s="26"/>
      <c r="AXK140" s="26"/>
      <c r="AXL140" s="26"/>
      <c r="AXM140" s="26"/>
      <c r="AXN140" s="26"/>
      <c r="AXO140" s="26"/>
      <c r="AXP140" s="26"/>
      <c r="AXQ140" s="26"/>
      <c r="AXR140" s="26"/>
      <c r="AXS140" s="26"/>
      <c r="AXT140" s="26"/>
      <c r="AXU140" s="26"/>
      <c r="AXV140" s="26"/>
      <c r="AXW140" s="26"/>
      <c r="AXX140" s="26"/>
      <c r="AXY140" s="26"/>
      <c r="AXZ140" s="26"/>
      <c r="AYA140" s="26"/>
      <c r="AYB140" s="26"/>
      <c r="AYC140" s="26"/>
      <c r="AYD140" s="26"/>
      <c r="AYE140" s="26"/>
      <c r="AYF140" s="26"/>
      <c r="AYG140" s="26"/>
      <c r="AYH140" s="26"/>
      <c r="AYI140" s="26"/>
      <c r="AYJ140" s="26"/>
      <c r="AYK140" s="26"/>
      <c r="AYL140" s="26"/>
      <c r="AYM140" s="26"/>
      <c r="AYN140" s="26"/>
      <c r="AYO140" s="26"/>
      <c r="AYP140" s="26"/>
      <c r="AYQ140" s="26"/>
      <c r="AYR140" s="26"/>
      <c r="AYS140" s="26"/>
      <c r="AYT140" s="26"/>
      <c r="AYU140" s="26"/>
      <c r="AYV140" s="26"/>
      <c r="AYW140" s="26"/>
      <c r="AYX140" s="26"/>
      <c r="AYY140" s="26"/>
      <c r="AYZ140" s="26"/>
      <c r="AZA140" s="26"/>
      <c r="AZB140" s="26"/>
      <c r="AZC140" s="26"/>
      <c r="AZD140" s="26"/>
      <c r="AZE140" s="26"/>
      <c r="AZF140" s="26"/>
      <c r="AZG140" s="26"/>
      <c r="AZH140" s="26"/>
      <c r="AZI140" s="26"/>
      <c r="AZJ140" s="26"/>
      <c r="AZK140" s="26"/>
      <c r="AZL140" s="26"/>
      <c r="AZM140" s="26"/>
      <c r="AZN140" s="26"/>
      <c r="AZO140" s="26"/>
      <c r="AZP140" s="26"/>
      <c r="AZQ140" s="26"/>
      <c r="AZR140" s="26"/>
      <c r="AZS140" s="26"/>
      <c r="AZT140" s="26"/>
      <c r="AZU140" s="26"/>
      <c r="AZV140" s="26"/>
      <c r="AZW140" s="26"/>
      <c r="AZX140" s="26"/>
      <c r="AZY140" s="26"/>
      <c r="AZZ140" s="26"/>
      <c r="BAA140" s="26"/>
      <c r="BAB140" s="26"/>
      <c r="BAC140" s="26"/>
      <c r="BAD140" s="26"/>
      <c r="BAE140" s="26"/>
      <c r="BAF140" s="26"/>
      <c r="BAG140" s="26"/>
      <c r="BAH140" s="26"/>
      <c r="BAI140" s="26"/>
      <c r="BAJ140" s="26"/>
      <c r="BAK140" s="26"/>
      <c r="BAL140" s="26"/>
      <c r="BAM140" s="26"/>
      <c r="BAN140" s="26"/>
      <c r="BAO140" s="26"/>
      <c r="BAP140" s="26"/>
      <c r="BAQ140" s="26"/>
      <c r="BAR140" s="26"/>
      <c r="BAS140" s="26"/>
      <c r="BAT140" s="26"/>
      <c r="BAU140" s="26"/>
      <c r="BAV140" s="26"/>
      <c r="BAW140" s="26"/>
      <c r="BAX140" s="26"/>
      <c r="BAY140" s="26"/>
      <c r="BAZ140" s="26"/>
      <c r="BBA140" s="26"/>
      <c r="BBB140" s="26"/>
      <c r="BBC140" s="26"/>
      <c r="BBD140" s="26"/>
      <c r="BBE140" s="26"/>
      <c r="BBF140" s="26"/>
      <c r="BBG140" s="26"/>
      <c r="BBH140" s="26"/>
      <c r="BBI140" s="26"/>
      <c r="BBJ140" s="26"/>
      <c r="BBK140" s="26"/>
      <c r="BBL140" s="26"/>
      <c r="BBM140" s="26"/>
      <c r="BBN140" s="26"/>
      <c r="BBO140" s="26"/>
      <c r="BBP140" s="26"/>
      <c r="BBQ140" s="26"/>
      <c r="BBR140" s="26"/>
      <c r="BBS140" s="26"/>
      <c r="BBT140" s="26"/>
      <c r="BBU140" s="26"/>
      <c r="BBV140" s="26"/>
      <c r="BBW140" s="26"/>
      <c r="BBX140" s="26"/>
      <c r="BBY140" s="26"/>
      <c r="BBZ140" s="26"/>
      <c r="BCA140" s="26"/>
      <c r="BCB140" s="26"/>
      <c r="BCC140" s="26"/>
      <c r="BCD140" s="26"/>
      <c r="BCE140" s="26"/>
      <c r="BCF140" s="26"/>
      <c r="BCG140" s="26"/>
      <c r="BCH140" s="26"/>
      <c r="BCI140" s="26"/>
      <c r="BCJ140" s="26"/>
      <c r="BCK140" s="26"/>
      <c r="BCL140" s="26"/>
      <c r="BCM140" s="26"/>
      <c r="BCN140" s="26"/>
      <c r="BCO140" s="26"/>
      <c r="BCP140" s="26"/>
      <c r="BCQ140" s="26"/>
      <c r="BCR140" s="26"/>
      <c r="BCS140" s="26"/>
      <c r="BCT140" s="26"/>
      <c r="BCU140" s="26"/>
      <c r="BCV140" s="26"/>
      <c r="BCW140" s="26"/>
      <c r="BCX140" s="26"/>
      <c r="BCY140" s="26"/>
      <c r="BCZ140" s="26"/>
      <c r="BDA140" s="26"/>
      <c r="BDB140" s="26"/>
      <c r="BDC140" s="26"/>
      <c r="BDD140" s="26"/>
      <c r="BDE140" s="26"/>
      <c r="BDF140" s="26"/>
      <c r="BDG140" s="26"/>
      <c r="BDH140" s="26"/>
      <c r="BDI140" s="26"/>
      <c r="BDJ140" s="26"/>
      <c r="BDK140" s="26"/>
      <c r="BDL140" s="26"/>
      <c r="BDM140" s="26"/>
      <c r="BDN140" s="26"/>
      <c r="BDO140" s="26"/>
      <c r="BDP140" s="26"/>
      <c r="BDQ140" s="26"/>
      <c r="BDR140" s="26"/>
      <c r="BDS140" s="26"/>
      <c r="BDT140" s="26"/>
      <c r="BDU140" s="26"/>
      <c r="BDV140" s="26"/>
      <c r="BDW140" s="26"/>
      <c r="BDX140" s="26"/>
      <c r="BDY140" s="26"/>
      <c r="BDZ140" s="26"/>
      <c r="BEA140" s="26"/>
      <c r="BEB140" s="26"/>
      <c r="BEC140" s="26"/>
      <c r="BED140" s="26"/>
      <c r="BEE140" s="26"/>
      <c r="BEF140" s="26"/>
      <c r="BEG140" s="26"/>
      <c r="BEH140" s="26"/>
      <c r="BEI140" s="26"/>
      <c r="BEJ140" s="26"/>
      <c r="BEK140" s="26"/>
      <c r="BEL140" s="26"/>
      <c r="BEM140" s="26"/>
      <c r="BEN140" s="26"/>
      <c r="BEO140" s="26"/>
      <c r="BEP140" s="26"/>
      <c r="BEQ140" s="26"/>
      <c r="BER140" s="26"/>
      <c r="BES140" s="26"/>
      <c r="BET140" s="26"/>
      <c r="BEU140" s="26"/>
      <c r="BEV140" s="26"/>
      <c r="BEW140" s="26"/>
      <c r="BEX140" s="26"/>
      <c r="BEY140" s="26"/>
      <c r="BEZ140" s="26"/>
      <c r="BFA140" s="26"/>
      <c r="BFB140" s="26"/>
      <c r="BFC140" s="26"/>
      <c r="BFD140" s="26"/>
      <c r="BFE140" s="26"/>
      <c r="BFF140" s="26"/>
      <c r="BFG140" s="26"/>
      <c r="BFH140" s="26"/>
      <c r="BFI140" s="26"/>
      <c r="BFJ140" s="26"/>
      <c r="BFK140" s="26"/>
      <c r="BFL140" s="26"/>
      <c r="BFM140" s="26"/>
      <c r="BFN140" s="26"/>
      <c r="BFO140" s="26"/>
      <c r="BFP140" s="26"/>
      <c r="BFQ140" s="26"/>
      <c r="BFR140" s="26"/>
      <c r="BFS140" s="26"/>
      <c r="BFT140" s="26"/>
      <c r="BFU140" s="26"/>
      <c r="BFV140" s="26"/>
      <c r="BFW140" s="26"/>
      <c r="BFX140" s="26"/>
      <c r="BFY140" s="26"/>
      <c r="BFZ140" s="26"/>
      <c r="BGA140" s="26"/>
      <c r="BGB140" s="26"/>
      <c r="BGC140" s="26"/>
      <c r="BGD140" s="26"/>
      <c r="BGE140" s="26"/>
      <c r="BGF140" s="26"/>
      <c r="BGG140" s="26"/>
      <c r="BGH140" s="26"/>
      <c r="BGI140" s="26"/>
      <c r="BGJ140" s="26"/>
      <c r="BGK140" s="26"/>
      <c r="BGL140" s="26"/>
      <c r="BGM140" s="26"/>
      <c r="BGN140" s="26"/>
      <c r="BGO140" s="26"/>
      <c r="BGP140" s="26"/>
      <c r="BGQ140" s="26"/>
      <c r="BGR140" s="26"/>
      <c r="BGS140" s="26"/>
      <c r="BGT140" s="26"/>
      <c r="BGU140" s="26"/>
      <c r="BGV140" s="26"/>
      <c r="BGW140" s="26"/>
      <c r="BGX140" s="26"/>
      <c r="BGY140" s="26"/>
      <c r="BGZ140" s="26"/>
      <c r="BHA140" s="26"/>
      <c r="BHB140" s="26"/>
      <c r="BHC140" s="26"/>
      <c r="BHD140" s="26"/>
      <c r="BHE140" s="26"/>
      <c r="BHF140" s="26"/>
      <c r="BHG140" s="26"/>
      <c r="BHH140" s="26"/>
      <c r="BHI140" s="26"/>
      <c r="BHJ140" s="26"/>
      <c r="BHK140" s="26"/>
      <c r="BHL140" s="26"/>
      <c r="BHM140" s="26"/>
      <c r="BHN140" s="26"/>
      <c r="BHO140" s="26"/>
      <c r="BHP140" s="26"/>
      <c r="BHQ140" s="26"/>
      <c r="BHR140" s="26"/>
      <c r="BHS140" s="26"/>
      <c r="BHT140" s="26"/>
      <c r="BHU140" s="26"/>
      <c r="BHV140" s="26"/>
      <c r="BHW140" s="26"/>
      <c r="BHX140" s="26"/>
      <c r="BHY140" s="26"/>
      <c r="BHZ140" s="26"/>
      <c r="BIA140" s="26"/>
      <c r="BIB140" s="26"/>
      <c r="BIC140" s="26"/>
      <c r="BID140" s="26"/>
      <c r="BIE140" s="26"/>
      <c r="BIF140" s="26"/>
      <c r="BIG140" s="26"/>
      <c r="BIH140" s="26"/>
      <c r="BII140" s="26"/>
      <c r="BIJ140" s="26"/>
      <c r="BIK140" s="26"/>
      <c r="BIL140" s="26"/>
      <c r="BIM140" s="26"/>
      <c r="BIN140" s="26"/>
      <c r="BIO140" s="26"/>
      <c r="BIP140" s="26"/>
      <c r="BIQ140" s="26"/>
      <c r="BIR140" s="26"/>
      <c r="BIS140" s="26"/>
      <c r="BIT140" s="26"/>
      <c r="BIU140" s="26"/>
      <c r="BIV140" s="26"/>
      <c r="BIW140" s="26"/>
      <c r="BIX140" s="26"/>
      <c r="BIY140" s="26"/>
      <c r="BIZ140" s="26"/>
      <c r="BJA140" s="26"/>
      <c r="BJB140" s="26"/>
      <c r="BJC140" s="26"/>
      <c r="BJD140" s="26"/>
      <c r="BJE140" s="26"/>
      <c r="BJF140" s="26"/>
      <c r="BJG140" s="26"/>
      <c r="BJH140" s="26"/>
      <c r="BJI140" s="26"/>
      <c r="BJJ140" s="26"/>
      <c r="BJK140" s="26"/>
      <c r="BJL140" s="26"/>
      <c r="BJM140" s="26"/>
      <c r="BJN140" s="26"/>
      <c r="BJO140" s="26"/>
      <c r="BJP140" s="26"/>
      <c r="BJQ140" s="26"/>
      <c r="BJR140" s="26"/>
      <c r="BJS140" s="26"/>
      <c r="BJT140" s="26"/>
      <c r="BJU140" s="26"/>
      <c r="BJV140" s="26"/>
      <c r="BJW140" s="26"/>
      <c r="BJX140" s="26"/>
      <c r="BJY140" s="26"/>
      <c r="BJZ140" s="26"/>
      <c r="BKA140" s="26"/>
      <c r="BKB140" s="26"/>
      <c r="BKC140" s="26"/>
      <c r="BKD140" s="26"/>
      <c r="BKE140" s="26"/>
      <c r="BKF140" s="26"/>
      <c r="BKG140" s="26"/>
      <c r="BKH140" s="26"/>
      <c r="BKI140" s="26"/>
      <c r="BKJ140" s="26"/>
      <c r="BKK140" s="26"/>
      <c r="BKL140" s="26"/>
      <c r="BKM140" s="26"/>
      <c r="BKN140" s="26"/>
      <c r="BKO140" s="26"/>
      <c r="BKP140" s="26"/>
      <c r="BKQ140" s="26"/>
      <c r="BKR140" s="26"/>
      <c r="BKS140" s="26"/>
      <c r="BKT140" s="26"/>
      <c r="BKU140" s="26"/>
      <c r="BKV140" s="26"/>
      <c r="BKW140" s="26"/>
      <c r="BKX140" s="26"/>
      <c r="BKY140" s="26"/>
      <c r="BKZ140" s="26"/>
      <c r="BLA140" s="26"/>
      <c r="BLB140" s="26"/>
      <c r="BLC140" s="26"/>
      <c r="BLD140" s="26"/>
      <c r="BLE140" s="26"/>
      <c r="BLF140" s="26"/>
      <c r="BLG140" s="26"/>
      <c r="BLH140" s="26"/>
      <c r="BLI140" s="26"/>
      <c r="BLJ140" s="26"/>
      <c r="BLK140" s="26"/>
      <c r="BLL140" s="26"/>
      <c r="BLM140" s="26"/>
      <c r="BLN140" s="26"/>
      <c r="BLO140" s="26"/>
      <c r="BLP140" s="26"/>
      <c r="BLQ140" s="26"/>
      <c r="BLR140" s="26"/>
      <c r="BLS140" s="26"/>
      <c r="BLT140" s="26"/>
      <c r="BLU140" s="26"/>
      <c r="BLV140" s="26"/>
      <c r="BLW140" s="26"/>
      <c r="BLX140" s="26"/>
      <c r="BLY140" s="26"/>
      <c r="BLZ140" s="26"/>
      <c r="BMA140" s="26"/>
      <c r="BMB140" s="26"/>
      <c r="BMC140" s="26"/>
      <c r="BMD140" s="26"/>
      <c r="BME140" s="26"/>
      <c r="BMF140" s="26"/>
      <c r="BMG140" s="26"/>
      <c r="BMH140" s="26"/>
      <c r="BMI140" s="26"/>
      <c r="BMJ140" s="26"/>
      <c r="BMK140" s="26"/>
      <c r="BML140" s="26"/>
      <c r="BMM140" s="26"/>
      <c r="BMN140" s="26"/>
      <c r="BMO140" s="26"/>
      <c r="BMP140" s="26"/>
      <c r="BMQ140" s="26"/>
      <c r="BMR140" s="26"/>
      <c r="BMS140" s="26"/>
      <c r="BMT140" s="26"/>
      <c r="BMU140" s="26"/>
      <c r="BMV140" s="26"/>
      <c r="BMW140" s="26"/>
      <c r="BMX140" s="26"/>
      <c r="BMY140" s="26"/>
      <c r="BMZ140" s="26"/>
      <c r="BNA140" s="26"/>
      <c r="BNB140" s="26"/>
      <c r="BNC140" s="26"/>
      <c r="BND140" s="26"/>
      <c r="BNE140" s="26"/>
      <c r="BNF140" s="26"/>
      <c r="BNG140" s="26"/>
      <c r="BNH140" s="26"/>
      <c r="BNI140" s="26"/>
      <c r="BNJ140" s="26"/>
      <c r="BNK140" s="26"/>
      <c r="BNL140" s="26"/>
      <c r="BNM140" s="26"/>
      <c r="BNN140" s="26"/>
      <c r="BNO140" s="26"/>
      <c r="BNP140" s="26"/>
      <c r="BNQ140" s="26"/>
      <c r="BNR140" s="26"/>
      <c r="BNS140" s="26"/>
      <c r="BNT140" s="26"/>
      <c r="BNU140" s="26"/>
      <c r="BNV140" s="26"/>
      <c r="BNW140" s="26"/>
      <c r="BNX140" s="26"/>
      <c r="BNY140" s="26"/>
      <c r="BNZ140" s="26"/>
      <c r="BOA140" s="26"/>
      <c r="BOB140" s="26"/>
      <c r="BOC140" s="26"/>
      <c r="BOD140" s="26"/>
      <c r="BOE140" s="26"/>
      <c r="BOF140" s="26"/>
      <c r="BOG140" s="26"/>
      <c r="BOH140" s="26"/>
      <c r="BOI140" s="26"/>
      <c r="BOJ140" s="26"/>
      <c r="BOK140" s="26"/>
      <c r="BOL140" s="26"/>
      <c r="BOM140" s="26"/>
      <c r="BON140" s="26"/>
      <c r="BOO140" s="26"/>
      <c r="BOP140" s="26"/>
      <c r="BOQ140" s="26"/>
      <c r="BOR140" s="26"/>
      <c r="BOS140" s="26"/>
      <c r="BOT140" s="26"/>
      <c r="BOU140" s="26"/>
      <c r="BOV140" s="26"/>
      <c r="BOW140" s="26"/>
      <c r="BOX140" s="26"/>
      <c r="BOY140" s="26"/>
      <c r="BOZ140" s="26"/>
      <c r="BPA140" s="26"/>
      <c r="BPB140" s="26"/>
      <c r="BPC140" s="26"/>
      <c r="BPD140" s="26"/>
      <c r="BPE140" s="26"/>
      <c r="BPF140" s="26"/>
      <c r="BPG140" s="26"/>
      <c r="BPH140" s="26"/>
      <c r="BPI140" s="26"/>
      <c r="BPJ140" s="26"/>
      <c r="BPK140" s="26"/>
      <c r="BPL140" s="26"/>
      <c r="BPM140" s="26"/>
      <c r="BPN140" s="26"/>
      <c r="BPO140" s="26"/>
      <c r="BPP140" s="26"/>
      <c r="BPQ140" s="26"/>
      <c r="BPR140" s="26"/>
      <c r="BPS140" s="26"/>
      <c r="BPT140" s="26"/>
      <c r="BPU140" s="26"/>
      <c r="BPV140" s="26"/>
      <c r="BPW140" s="26"/>
      <c r="BPX140" s="26"/>
      <c r="BPY140" s="26"/>
      <c r="BPZ140" s="26"/>
      <c r="BQA140" s="26"/>
      <c r="BQB140" s="26"/>
      <c r="BQC140" s="26"/>
      <c r="BQD140" s="26"/>
      <c r="BQE140" s="26"/>
      <c r="BQF140" s="26"/>
      <c r="BQG140" s="26"/>
      <c r="BQH140" s="26"/>
      <c r="BQI140" s="26"/>
      <c r="BQJ140" s="26"/>
      <c r="BQK140" s="26"/>
      <c r="BQL140" s="26"/>
      <c r="BQM140" s="26"/>
      <c r="BQN140" s="26"/>
      <c r="BQO140" s="26"/>
      <c r="BQP140" s="26"/>
      <c r="BQQ140" s="26"/>
      <c r="BQR140" s="26"/>
      <c r="BQS140" s="26"/>
      <c r="BQT140" s="26"/>
      <c r="BQU140" s="26"/>
      <c r="BQV140" s="26"/>
      <c r="BQW140" s="26"/>
      <c r="BQX140" s="26"/>
      <c r="BQY140" s="26"/>
      <c r="BQZ140" s="26"/>
      <c r="BRA140" s="26"/>
      <c r="BRB140" s="26"/>
      <c r="BRC140" s="26"/>
      <c r="BRD140" s="26"/>
      <c r="BRE140" s="26"/>
      <c r="BRF140" s="26"/>
      <c r="BRG140" s="26"/>
      <c r="BRH140" s="26"/>
      <c r="BRI140" s="26"/>
      <c r="BRJ140" s="26"/>
      <c r="BRK140" s="26"/>
      <c r="BRL140" s="26"/>
      <c r="BRM140" s="26"/>
      <c r="BRN140" s="26"/>
      <c r="BRO140" s="26"/>
      <c r="BRP140" s="26"/>
      <c r="BRQ140" s="26"/>
      <c r="BRR140" s="26"/>
      <c r="BRS140" s="26"/>
      <c r="BRT140" s="26"/>
      <c r="BRU140" s="26"/>
      <c r="BRV140" s="26"/>
      <c r="BRW140" s="26"/>
      <c r="BRX140" s="26"/>
      <c r="BRY140" s="26"/>
      <c r="BRZ140" s="26"/>
      <c r="BSA140" s="26"/>
      <c r="BSB140" s="26"/>
      <c r="BSC140" s="26"/>
      <c r="BSD140" s="26"/>
      <c r="BSE140" s="26"/>
      <c r="BSF140" s="26"/>
      <c r="BSG140" s="26"/>
      <c r="BSH140" s="26"/>
      <c r="BSI140" s="26"/>
      <c r="BSJ140" s="26"/>
      <c r="BSK140" s="26"/>
      <c r="BSL140" s="26"/>
      <c r="BSM140" s="26"/>
      <c r="BSN140" s="26"/>
      <c r="BSO140" s="26"/>
      <c r="BSP140" s="26"/>
      <c r="BSQ140" s="26"/>
      <c r="BSR140" s="26"/>
      <c r="BSS140" s="26"/>
      <c r="BST140" s="26"/>
      <c r="BSU140" s="26"/>
      <c r="BSV140" s="26"/>
      <c r="BSW140" s="26"/>
      <c r="BSX140" s="26"/>
      <c r="BSY140" s="26"/>
      <c r="BSZ140" s="26"/>
      <c r="BTA140" s="26"/>
      <c r="BTB140" s="26"/>
      <c r="BTC140" s="26"/>
      <c r="BTD140" s="26"/>
      <c r="BTE140" s="26"/>
      <c r="BTF140" s="26"/>
      <c r="BTG140" s="26"/>
      <c r="BTH140" s="26"/>
      <c r="BTI140" s="26"/>
      <c r="BTJ140" s="26"/>
      <c r="BTK140" s="26"/>
      <c r="BTL140" s="26"/>
      <c r="BTM140" s="26"/>
      <c r="BTN140" s="26"/>
      <c r="BTO140" s="26"/>
      <c r="BTP140" s="26"/>
      <c r="BTQ140" s="26"/>
      <c r="BTR140" s="26"/>
      <c r="BTS140" s="26"/>
      <c r="BTT140" s="26"/>
      <c r="BTU140" s="26"/>
      <c r="BTV140" s="26"/>
      <c r="BTW140" s="26"/>
      <c r="BTX140" s="26"/>
      <c r="BTY140" s="26"/>
      <c r="BTZ140" s="26"/>
      <c r="BUA140" s="26"/>
    </row>
    <row r="141" spans="1:1899" s="23" customFormat="1" ht="60" customHeight="1" x14ac:dyDescent="0.25">
      <c r="A141" s="34" t="s">
        <v>82</v>
      </c>
      <c r="B141" s="48" t="s">
        <v>23</v>
      </c>
      <c r="C141" s="48" t="s">
        <v>24</v>
      </c>
      <c r="D141" s="48" t="s">
        <v>267</v>
      </c>
      <c r="E141" s="48" t="s">
        <v>43</v>
      </c>
      <c r="F141" s="55" t="s">
        <v>152</v>
      </c>
      <c r="G141" s="19">
        <v>0</v>
      </c>
      <c r="H141" s="37">
        <v>45121</v>
      </c>
      <c r="I141" s="34" t="s">
        <v>245</v>
      </c>
      <c r="J141" s="34" t="s">
        <v>64</v>
      </c>
      <c r="K141" s="15">
        <v>0</v>
      </c>
      <c r="L141" s="15">
        <v>2982</v>
      </c>
      <c r="M141" s="15">
        <v>4750</v>
      </c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  <c r="DW141" s="26"/>
      <c r="DX141" s="26"/>
      <c r="DY141" s="26"/>
      <c r="DZ141" s="26"/>
      <c r="EA141" s="26"/>
      <c r="EB141" s="26"/>
      <c r="EC141" s="26"/>
      <c r="ED141" s="26"/>
      <c r="EE141" s="26"/>
      <c r="EF141" s="26"/>
      <c r="EG141" s="26"/>
      <c r="EH141" s="26"/>
      <c r="EI141" s="26"/>
      <c r="EJ141" s="26"/>
      <c r="EK141" s="26"/>
      <c r="EL141" s="26"/>
      <c r="EM141" s="26"/>
      <c r="EN141" s="26"/>
      <c r="EO141" s="26"/>
      <c r="EP141" s="26"/>
      <c r="EQ141" s="26"/>
      <c r="ER141" s="26"/>
      <c r="ES141" s="26"/>
      <c r="ET141" s="26"/>
      <c r="EU141" s="26"/>
      <c r="EV141" s="26"/>
      <c r="EW141" s="26"/>
      <c r="EX141" s="26"/>
      <c r="EY141" s="26"/>
      <c r="EZ141" s="26"/>
      <c r="FA141" s="26"/>
      <c r="FB141" s="26"/>
      <c r="FC141" s="26"/>
      <c r="FD141" s="26"/>
      <c r="FE141" s="26"/>
      <c r="FF141" s="26"/>
      <c r="FG141" s="26"/>
      <c r="FH141" s="26"/>
      <c r="FI141" s="26"/>
      <c r="FJ141" s="26"/>
      <c r="FK141" s="26"/>
      <c r="FL141" s="26"/>
      <c r="FM141" s="26"/>
      <c r="FN141" s="26"/>
      <c r="FO141" s="26"/>
      <c r="FP141" s="26"/>
      <c r="FQ141" s="26"/>
      <c r="FR141" s="26"/>
      <c r="FS141" s="26"/>
      <c r="FT141" s="26"/>
      <c r="FU141" s="26"/>
      <c r="FV141" s="26"/>
      <c r="FW141" s="26"/>
      <c r="FX141" s="26"/>
      <c r="FY141" s="26"/>
      <c r="FZ141" s="26"/>
      <c r="GA141" s="26"/>
      <c r="GB141" s="26"/>
      <c r="GC141" s="26"/>
      <c r="GD141" s="26"/>
      <c r="GE141" s="26"/>
      <c r="GF141" s="26"/>
      <c r="GG141" s="26"/>
      <c r="GH141" s="26"/>
      <c r="GI141" s="26"/>
      <c r="GJ141" s="26"/>
      <c r="GK141" s="26"/>
      <c r="GL141" s="26"/>
      <c r="GM141" s="26"/>
      <c r="GN141" s="26"/>
      <c r="GO141" s="26"/>
      <c r="GP141" s="26"/>
      <c r="GQ141" s="26"/>
      <c r="GR141" s="26"/>
      <c r="GS141" s="26"/>
      <c r="GT141" s="26"/>
      <c r="GU141" s="26"/>
      <c r="GV141" s="26"/>
      <c r="GW141" s="26"/>
      <c r="GX141" s="26"/>
      <c r="GY141" s="26"/>
      <c r="GZ141" s="26"/>
      <c r="HA141" s="26"/>
      <c r="HB141" s="26"/>
      <c r="HC141" s="26"/>
      <c r="HD141" s="26"/>
      <c r="HE141" s="26"/>
      <c r="HF141" s="26"/>
      <c r="HG141" s="26"/>
      <c r="HH141" s="26"/>
      <c r="HI141" s="26"/>
      <c r="HJ141" s="26"/>
      <c r="HK141" s="26"/>
      <c r="HL141" s="26"/>
      <c r="HM141" s="26"/>
      <c r="HN141" s="26"/>
      <c r="HO141" s="26"/>
      <c r="HP141" s="26"/>
      <c r="HQ141" s="26"/>
      <c r="HR141" s="26"/>
      <c r="HS141" s="26"/>
      <c r="HT141" s="26"/>
      <c r="HU141" s="26"/>
      <c r="HV141" s="26"/>
      <c r="HW141" s="26"/>
      <c r="HX141" s="26"/>
      <c r="HY141" s="26"/>
      <c r="HZ141" s="26"/>
      <c r="IA141" s="26"/>
      <c r="IB141" s="26"/>
      <c r="IC141" s="26"/>
      <c r="ID141" s="26"/>
      <c r="IE141" s="26"/>
      <c r="IF141" s="26"/>
      <c r="IG141" s="26"/>
      <c r="IH141" s="26"/>
      <c r="II141" s="26"/>
      <c r="IJ141" s="26"/>
      <c r="IK141" s="26"/>
      <c r="IL141" s="26"/>
      <c r="IM141" s="26"/>
      <c r="IN141" s="26"/>
      <c r="IO141" s="26"/>
      <c r="IP141" s="26"/>
      <c r="IQ141" s="26"/>
      <c r="IR141" s="26"/>
      <c r="IS141" s="26"/>
      <c r="IT141" s="26"/>
      <c r="IU141" s="26"/>
      <c r="IV141" s="26"/>
      <c r="IW141" s="26"/>
      <c r="IX141" s="26"/>
      <c r="IY141" s="26"/>
      <c r="IZ141" s="26"/>
      <c r="JA141" s="26"/>
      <c r="JB141" s="26"/>
      <c r="JC141" s="26"/>
      <c r="JD141" s="26"/>
      <c r="JE141" s="26"/>
      <c r="JF141" s="26"/>
      <c r="JG141" s="26"/>
      <c r="JH141" s="26"/>
      <c r="JI141" s="26"/>
      <c r="JJ141" s="26"/>
      <c r="JK141" s="26"/>
      <c r="JL141" s="26"/>
      <c r="JM141" s="26"/>
      <c r="JN141" s="26"/>
      <c r="JO141" s="26"/>
      <c r="JP141" s="26"/>
      <c r="JQ141" s="26"/>
      <c r="JR141" s="26"/>
      <c r="JS141" s="26"/>
      <c r="JT141" s="26"/>
      <c r="JU141" s="26"/>
      <c r="JV141" s="26"/>
      <c r="JW141" s="26"/>
      <c r="JX141" s="26"/>
      <c r="JY141" s="26"/>
      <c r="JZ141" s="26"/>
      <c r="KA141" s="26"/>
      <c r="KB141" s="26"/>
      <c r="KC141" s="26"/>
      <c r="KD141" s="26"/>
      <c r="KE141" s="26"/>
      <c r="KF141" s="26"/>
      <c r="KG141" s="26"/>
      <c r="KH141" s="26"/>
      <c r="KI141" s="26"/>
      <c r="KJ141" s="26"/>
      <c r="KK141" s="26"/>
      <c r="KL141" s="26"/>
      <c r="KM141" s="26"/>
      <c r="KN141" s="26"/>
      <c r="KO141" s="26"/>
      <c r="KP141" s="26"/>
      <c r="KQ141" s="26"/>
      <c r="KR141" s="26"/>
      <c r="KS141" s="26"/>
      <c r="KT141" s="26"/>
      <c r="KU141" s="26"/>
      <c r="KV141" s="26"/>
      <c r="KW141" s="26"/>
      <c r="KX141" s="26"/>
      <c r="KY141" s="26"/>
      <c r="KZ141" s="26"/>
      <c r="LA141" s="26"/>
      <c r="LB141" s="26"/>
      <c r="LC141" s="26"/>
      <c r="LD141" s="26"/>
      <c r="LE141" s="26"/>
      <c r="LF141" s="26"/>
      <c r="LG141" s="26"/>
      <c r="LH141" s="26"/>
      <c r="LI141" s="26"/>
      <c r="LJ141" s="26"/>
      <c r="LK141" s="26"/>
      <c r="LL141" s="26"/>
      <c r="LM141" s="26"/>
      <c r="LN141" s="26"/>
      <c r="LO141" s="26"/>
      <c r="LP141" s="26"/>
      <c r="LQ141" s="26"/>
      <c r="LR141" s="26"/>
      <c r="LS141" s="26"/>
      <c r="LT141" s="26"/>
      <c r="LU141" s="26"/>
      <c r="LV141" s="26"/>
      <c r="LW141" s="26"/>
      <c r="LX141" s="26"/>
      <c r="LY141" s="26"/>
      <c r="LZ141" s="26"/>
      <c r="MA141" s="26"/>
      <c r="MB141" s="26"/>
      <c r="MC141" s="26"/>
      <c r="MD141" s="26"/>
      <c r="ME141" s="26"/>
      <c r="MF141" s="26"/>
      <c r="MG141" s="26"/>
      <c r="MH141" s="26"/>
      <c r="MI141" s="26"/>
      <c r="MJ141" s="26"/>
      <c r="MK141" s="26"/>
      <c r="ML141" s="26"/>
      <c r="MM141" s="26"/>
      <c r="MN141" s="26"/>
      <c r="MO141" s="26"/>
      <c r="MP141" s="26"/>
      <c r="MQ141" s="26"/>
      <c r="MR141" s="26"/>
      <c r="MS141" s="26"/>
      <c r="MT141" s="26"/>
      <c r="MU141" s="26"/>
      <c r="MV141" s="26"/>
      <c r="MW141" s="26"/>
      <c r="MX141" s="26"/>
      <c r="MY141" s="26"/>
      <c r="MZ141" s="26"/>
      <c r="NA141" s="26"/>
      <c r="NB141" s="26"/>
      <c r="NC141" s="26"/>
      <c r="ND141" s="26"/>
      <c r="NE141" s="26"/>
      <c r="NF141" s="26"/>
      <c r="NG141" s="26"/>
      <c r="NH141" s="26"/>
      <c r="NI141" s="26"/>
      <c r="NJ141" s="26"/>
      <c r="NK141" s="26"/>
      <c r="NL141" s="26"/>
      <c r="NM141" s="26"/>
      <c r="NN141" s="26"/>
      <c r="NO141" s="26"/>
      <c r="NP141" s="26"/>
      <c r="NQ141" s="26"/>
      <c r="NR141" s="26"/>
      <c r="NS141" s="26"/>
      <c r="NT141" s="26"/>
      <c r="NU141" s="26"/>
      <c r="NV141" s="26"/>
      <c r="NW141" s="26"/>
      <c r="NX141" s="26"/>
      <c r="NY141" s="26"/>
      <c r="NZ141" s="26"/>
      <c r="OA141" s="26"/>
      <c r="OB141" s="26"/>
      <c r="OC141" s="26"/>
      <c r="OD141" s="26"/>
      <c r="OE141" s="26"/>
      <c r="OF141" s="26"/>
      <c r="OG141" s="26"/>
      <c r="OH141" s="26"/>
      <c r="OI141" s="26"/>
      <c r="OJ141" s="26"/>
      <c r="OK141" s="26"/>
      <c r="OL141" s="26"/>
      <c r="OM141" s="26"/>
      <c r="ON141" s="26"/>
      <c r="OO141" s="26"/>
      <c r="OP141" s="26"/>
      <c r="OQ141" s="26"/>
      <c r="OR141" s="26"/>
      <c r="OS141" s="26"/>
      <c r="OT141" s="26"/>
      <c r="OU141" s="26"/>
      <c r="OV141" s="26"/>
      <c r="OW141" s="26"/>
      <c r="OX141" s="26"/>
      <c r="OY141" s="26"/>
      <c r="OZ141" s="26"/>
      <c r="PA141" s="26"/>
      <c r="PB141" s="26"/>
      <c r="PC141" s="26"/>
      <c r="PD141" s="26"/>
      <c r="PE141" s="26"/>
      <c r="PF141" s="26"/>
      <c r="PG141" s="26"/>
      <c r="PH141" s="26"/>
      <c r="PI141" s="26"/>
      <c r="PJ141" s="26"/>
      <c r="PK141" s="26"/>
      <c r="PL141" s="26"/>
      <c r="PM141" s="26"/>
      <c r="PN141" s="26"/>
      <c r="PO141" s="26"/>
      <c r="PP141" s="26"/>
      <c r="PQ141" s="26"/>
      <c r="PR141" s="26"/>
      <c r="PS141" s="26"/>
      <c r="PT141" s="26"/>
      <c r="PU141" s="26"/>
      <c r="PV141" s="26"/>
      <c r="PW141" s="26"/>
      <c r="PX141" s="26"/>
      <c r="PY141" s="26"/>
      <c r="PZ141" s="26"/>
      <c r="QA141" s="26"/>
      <c r="QB141" s="26"/>
      <c r="QC141" s="26"/>
      <c r="QD141" s="26"/>
      <c r="QE141" s="26"/>
      <c r="QF141" s="26"/>
      <c r="QG141" s="26"/>
      <c r="QH141" s="26"/>
      <c r="QI141" s="26"/>
      <c r="QJ141" s="26"/>
      <c r="QK141" s="26"/>
      <c r="QL141" s="26"/>
      <c r="QM141" s="26"/>
      <c r="QN141" s="26"/>
      <c r="QO141" s="26"/>
      <c r="QP141" s="26"/>
      <c r="QQ141" s="26"/>
      <c r="QR141" s="26"/>
      <c r="QS141" s="26"/>
      <c r="QT141" s="26"/>
      <c r="QU141" s="26"/>
      <c r="QV141" s="26"/>
      <c r="QW141" s="26"/>
      <c r="QX141" s="26"/>
      <c r="QY141" s="26"/>
      <c r="QZ141" s="26"/>
      <c r="RA141" s="26"/>
      <c r="RB141" s="26"/>
      <c r="RC141" s="26"/>
      <c r="RD141" s="26"/>
      <c r="RE141" s="26"/>
      <c r="RF141" s="26"/>
      <c r="RG141" s="26"/>
      <c r="RH141" s="26"/>
      <c r="RI141" s="26"/>
      <c r="RJ141" s="26"/>
      <c r="RK141" s="26"/>
      <c r="RL141" s="26"/>
      <c r="RM141" s="26"/>
      <c r="RN141" s="26"/>
      <c r="RO141" s="26"/>
      <c r="RP141" s="26"/>
      <c r="RQ141" s="26"/>
      <c r="RR141" s="26"/>
      <c r="RS141" s="26"/>
      <c r="RT141" s="26"/>
      <c r="RU141" s="26"/>
      <c r="RV141" s="26"/>
      <c r="RW141" s="26"/>
      <c r="RX141" s="26"/>
      <c r="RY141" s="26"/>
      <c r="RZ141" s="26"/>
      <c r="SA141" s="26"/>
      <c r="SB141" s="26"/>
      <c r="SC141" s="26"/>
      <c r="SD141" s="26"/>
      <c r="SE141" s="26"/>
      <c r="SF141" s="26"/>
      <c r="SG141" s="26"/>
      <c r="SH141" s="26"/>
      <c r="SI141" s="26"/>
      <c r="SJ141" s="26"/>
      <c r="SK141" s="26"/>
      <c r="SL141" s="26"/>
      <c r="SM141" s="26"/>
      <c r="SN141" s="26"/>
      <c r="SO141" s="26"/>
      <c r="SP141" s="26"/>
      <c r="SQ141" s="26"/>
      <c r="SR141" s="26"/>
      <c r="SS141" s="26"/>
      <c r="ST141" s="26"/>
      <c r="SU141" s="26"/>
      <c r="SV141" s="26"/>
      <c r="SW141" s="26"/>
      <c r="SX141" s="26"/>
      <c r="SY141" s="26"/>
      <c r="SZ141" s="26"/>
      <c r="TA141" s="26"/>
      <c r="TB141" s="26"/>
      <c r="TC141" s="26"/>
      <c r="TD141" s="26"/>
      <c r="TE141" s="26"/>
      <c r="TF141" s="26"/>
      <c r="TG141" s="26"/>
      <c r="TH141" s="26"/>
      <c r="TI141" s="26"/>
      <c r="TJ141" s="26"/>
      <c r="TK141" s="26"/>
      <c r="TL141" s="26"/>
      <c r="TM141" s="26"/>
      <c r="TN141" s="26"/>
      <c r="TO141" s="26"/>
      <c r="TP141" s="26"/>
      <c r="TQ141" s="26"/>
      <c r="TR141" s="26"/>
      <c r="TS141" s="26"/>
      <c r="TT141" s="26"/>
      <c r="TU141" s="26"/>
      <c r="TV141" s="26"/>
      <c r="TW141" s="26"/>
      <c r="TX141" s="26"/>
      <c r="TY141" s="26"/>
      <c r="TZ141" s="26"/>
      <c r="UA141" s="26"/>
      <c r="UB141" s="26"/>
      <c r="UC141" s="26"/>
      <c r="UD141" s="26"/>
      <c r="UE141" s="26"/>
      <c r="UF141" s="26"/>
      <c r="UG141" s="26"/>
      <c r="UH141" s="26"/>
      <c r="UI141" s="26"/>
      <c r="UJ141" s="26"/>
      <c r="UK141" s="26"/>
      <c r="UL141" s="26"/>
      <c r="UM141" s="26"/>
      <c r="UN141" s="26"/>
      <c r="UO141" s="26"/>
      <c r="UP141" s="26"/>
      <c r="UQ141" s="26"/>
      <c r="UR141" s="26"/>
      <c r="US141" s="26"/>
      <c r="UT141" s="26"/>
      <c r="UU141" s="26"/>
      <c r="UV141" s="26"/>
      <c r="UW141" s="26"/>
      <c r="UX141" s="26"/>
      <c r="UY141" s="26"/>
      <c r="UZ141" s="26"/>
      <c r="VA141" s="26"/>
      <c r="VB141" s="26"/>
      <c r="VC141" s="26"/>
      <c r="VD141" s="26"/>
      <c r="VE141" s="26"/>
      <c r="VF141" s="26"/>
      <c r="VG141" s="26"/>
      <c r="VH141" s="26"/>
      <c r="VI141" s="26"/>
      <c r="VJ141" s="26"/>
      <c r="VK141" s="26"/>
      <c r="VL141" s="26"/>
      <c r="VM141" s="26"/>
      <c r="VN141" s="26"/>
      <c r="VO141" s="26"/>
      <c r="VP141" s="26"/>
      <c r="VQ141" s="26"/>
      <c r="VR141" s="26"/>
      <c r="VS141" s="26"/>
      <c r="VT141" s="26"/>
      <c r="VU141" s="26"/>
      <c r="VV141" s="26"/>
      <c r="VW141" s="26"/>
      <c r="VX141" s="26"/>
      <c r="VY141" s="26"/>
      <c r="VZ141" s="26"/>
      <c r="WA141" s="26"/>
      <c r="WB141" s="26"/>
      <c r="WC141" s="26"/>
      <c r="WD141" s="26"/>
      <c r="WE141" s="26"/>
      <c r="WF141" s="26"/>
      <c r="WG141" s="26"/>
      <c r="WH141" s="26"/>
      <c r="WI141" s="26"/>
      <c r="WJ141" s="26"/>
      <c r="WK141" s="26"/>
      <c r="WL141" s="26"/>
      <c r="WM141" s="26"/>
      <c r="WN141" s="26"/>
      <c r="WO141" s="26"/>
      <c r="WP141" s="26"/>
      <c r="WQ141" s="26"/>
      <c r="WR141" s="26"/>
      <c r="WS141" s="26"/>
      <c r="WT141" s="26"/>
      <c r="WU141" s="26"/>
      <c r="WV141" s="26"/>
      <c r="WW141" s="26"/>
      <c r="WX141" s="26"/>
      <c r="WY141" s="26"/>
      <c r="WZ141" s="26"/>
      <c r="XA141" s="26"/>
      <c r="XB141" s="26"/>
      <c r="XC141" s="26"/>
      <c r="XD141" s="26"/>
      <c r="XE141" s="26"/>
      <c r="XF141" s="26"/>
      <c r="XG141" s="26"/>
      <c r="XH141" s="26"/>
      <c r="XI141" s="26"/>
      <c r="XJ141" s="26"/>
      <c r="XK141" s="26"/>
      <c r="XL141" s="26"/>
      <c r="XM141" s="26"/>
      <c r="XN141" s="26"/>
      <c r="XO141" s="26"/>
      <c r="XP141" s="26"/>
      <c r="XQ141" s="26"/>
      <c r="XR141" s="26"/>
      <c r="XS141" s="26"/>
      <c r="XT141" s="26"/>
      <c r="XU141" s="26"/>
      <c r="XV141" s="26"/>
      <c r="XW141" s="26"/>
      <c r="XX141" s="26"/>
      <c r="XY141" s="26"/>
      <c r="XZ141" s="26"/>
      <c r="YA141" s="26"/>
      <c r="YB141" s="26"/>
      <c r="YC141" s="26"/>
      <c r="YD141" s="26"/>
      <c r="YE141" s="26"/>
      <c r="YF141" s="26"/>
      <c r="YG141" s="26"/>
      <c r="YH141" s="26"/>
      <c r="YI141" s="26"/>
      <c r="YJ141" s="26"/>
      <c r="YK141" s="26"/>
      <c r="YL141" s="26"/>
      <c r="YM141" s="26"/>
      <c r="YN141" s="26"/>
      <c r="YO141" s="26"/>
      <c r="YP141" s="26"/>
      <c r="YQ141" s="26"/>
      <c r="YR141" s="26"/>
      <c r="YS141" s="26"/>
      <c r="YT141" s="26"/>
      <c r="YU141" s="26"/>
      <c r="YV141" s="26"/>
      <c r="YW141" s="26"/>
      <c r="YX141" s="26"/>
      <c r="YY141" s="26"/>
      <c r="YZ141" s="26"/>
      <c r="ZA141" s="26"/>
      <c r="ZB141" s="26"/>
      <c r="ZC141" s="26"/>
      <c r="ZD141" s="26"/>
      <c r="ZE141" s="26"/>
      <c r="ZF141" s="26"/>
      <c r="ZG141" s="26"/>
      <c r="ZH141" s="26"/>
      <c r="ZI141" s="26"/>
      <c r="ZJ141" s="26"/>
      <c r="ZK141" s="26"/>
      <c r="ZL141" s="26"/>
      <c r="ZM141" s="26"/>
      <c r="ZN141" s="26"/>
      <c r="ZO141" s="26"/>
      <c r="ZP141" s="26"/>
      <c r="ZQ141" s="26"/>
      <c r="ZR141" s="26"/>
      <c r="ZS141" s="26"/>
      <c r="ZT141" s="26"/>
      <c r="ZU141" s="26"/>
      <c r="ZV141" s="26"/>
      <c r="ZW141" s="26"/>
      <c r="ZX141" s="26"/>
      <c r="ZY141" s="26"/>
      <c r="ZZ141" s="26"/>
      <c r="AAA141" s="26"/>
      <c r="AAB141" s="26"/>
      <c r="AAC141" s="26"/>
      <c r="AAD141" s="26"/>
      <c r="AAE141" s="26"/>
      <c r="AAF141" s="26"/>
      <c r="AAG141" s="26"/>
      <c r="AAH141" s="26"/>
      <c r="AAI141" s="26"/>
      <c r="AAJ141" s="26"/>
      <c r="AAK141" s="26"/>
      <c r="AAL141" s="26"/>
      <c r="AAM141" s="26"/>
      <c r="AAN141" s="26"/>
      <c r="AAO141" s="26"/>
      <c r="AAP141" s="26"/>
      <c r="AAQ141" s="26"/>
      <c r="AAR141" s="26"/>
      <c r="AAS141" s="26"/>
      <c r="AAT141" s="26"/>
      <c r="AAU141" s="26"/>
      <c r="AAV141" s="26"/>
      <c r="AAW141" s="26"/>
      <c r="AAX141" s="26"/>
      <c r="AAY141" s="26"/>
      <c r="AAZ141" s="26"/>
      <c r="ABA141" s="26"/>
      <c r="ABB141" s="26"/>
      <c r="ABC141" s="26"/>
      <c r="ABD141" s="26"/>
      <c r="ABE141" s="26"/>
      <c r="ABF141" s="26"/>
      <c r="ABG141" s="26"/>
      <c r="ABH141" s="26"/>
      <c r="ABI141" s="26"/>
      <c r="ABJ141" s="26"/>
      <c r="ABK141" s="26"/>
      <c r="ABL141" s="26"/>
      <c r="ABM141" s="26"/>
      <c r="ABN141" s="26"/>
      <c r="ABO141" s="26"/>
      <c r="ABP141" s="26"/>
      <c r="ABQ141" s="26"/>
      <c r="ABR141" s="26"/>
      <c r="ABS141" s="26"/>
      <c r="ABT141" s="26"/>
      <c r="ABU141" s="26"/>
      <c r="ABV141" s="26"/>
      <c r="ABW141" s="26"/>
      <c r="ABX141" s="26"/>
      <c r="ABY141" s="26"/>
      <c r="ABZ141" s="26"/>
      <c r="ACA141" s="26"/>
      <c r="ACB141" s="26"/>
      <c r="ACC141" s="26"/>
      <c r="ACD141" s="26"/>
      <c r="ACE141" s="26"/>
      <c r="ACF141" s="26"/>
      <c r="ACG141" s="26"/>
      <c r="ACH141" s="26"/>
      <c r="ACI141" s="26"/>
      <c r="ACJ141" s="26"/>
      <c r="ACK141" s="26"/>
      <c r="ACL141" s="26"/>
      <c r="ACM141" s="26"/>
      <c r="ACN141" s="26"/>
      <c r="ACO141" s="26"/>
      <c r="ACP141" s="26"/>
      <c r="ACQ141" s="26"/>
      <c r="ACR141" s="26"/>
      <c r="ACS141" s="26"/>
      <c r="ACT141" s="26"/>
      <c r="ACU141" s="26"/>
      <c r="ACV141" s="26"/>
      <c r="ACW141" s="26"/>
      <c r="ACX141" s="26"/>
      <c r="ACY141" s="26"/>
      <c r="ACZ141" s="26"/>
      <c r="ADA141" s="26"/>
      <c r="ADB141" s="26"/>
      <c r="ADC141" s="26"/>
      <c r="ADD141" s="26"/>
      <c r="ADE141" s="26"/>
      <c r="ADF141" s="26"/>
      <c r="ADG141" s="26"/>
      <c r="ADH141" s="26"/>
      <c r="ADI141" s="26"/>
      <c r="ADJ141" s="26"/>
      <c r="ADK141" s="26"/>
      <c r="ADL141" s="26"/>
      <c r="ADM141" s="26"/>
      <c r="ADN141" s="26"/>
      <c r="ADO141" s="26"/>
      <c r="ADP141" s="26"/>
      <c r="ADQ141" s="26"/>
      <c r="ADR141" s="26"/>
      <c r="ADS141" s="26"/>
      <c r="ADT141" s="26"/>
      <c r="ADU141" s="26"/>
      <c r="ADV141" s="26"/>
      <c r="ADW141" s="26"/>
      <c r="ADX141" s="26"/>
      <c r="ADY141" s="26"/>
      <c r="ADZ141" s="26"/>
      <c r="AEA141" s="26"/>
      <c r="AEB141" s="26"/>
      <c r="AEC141" s="26"/>
      <c r="AED141" s="26"/>
      <c r="AEE141" s="26"/>
      <c r="AEF141" s="26"/>
      <c r="AEG141" s="26"/>
      <c r="AEH141" s="26"/>
      <c r="AEI141" s="26"/>
      <c r="AEJ141" s="26"/>
      <c r="AEK141" s="26"/>
      <c r="AEL141" s="26"/>
      <c r="AEM141" s="26"/>
      <c r="AEN141" s="26"/>
      <c r="AEO141" s="26"/>
      <c r="AEP141" s="26"/>
      <c r="AEQ141" s="26"/>
      <c r="AER141" s="26"/>
      <c r="AES141" s="26"/>
      <c r="AET141" s="26"/>
      <c r="AEU141" s="26"/>
      <c r="AEV141" s="26"/>
      <c r="AEW141" s="26"/>
      <c r="AEX141" s="26"/>
      <c r="AEY141" s="26"/>
      <c r="AEZ141" s="26"/>
      <c r="AFA141" s="26"/>
      <c r="AFB141" s="26"/>
      <c r="AFC141" s="26"/>
      <c r="AFD141" s="26"/>
      <c r="AFE141" s="26"/>
      <c r="AFF141" s="26"/>
      <c r="AFG141" s="26"/>
      <c r="AFH141" s="26"/>
      <c r="AFI141" s="26"/>
      <c r="AFJ141" s="26"/>
      <c r="AFK141" s="26"/>
      <c r="AFL141" s="26"/>
      <c r="AFM141" s="26"/>
      <c r="AFN141" s="26"/>
      <c r="AFO141" s="26"/>
      <c r="AFP141" s="26"/>
      <c r="AFQ141" s="26"/>
      <c r="AFR141" s="26"/>
      <c r="AFS141" s="26"/>
      <c r="AFT141" s="26"/>
      <c r="AFU141" s="26"/>
      <c r="AFV141" s="26"/>
      <c r="AFW141" s="26"/>
      <c r="AFX141" s="26"/>
      <c r="AFY141" s="26"/>
      <c r="AFZ141" s="26"/>
      <c r="AGA141" s="26"/>
      <c r="AGB141" s="26"/>
      <c r="AGC141" s="26"/>
      <c r="AGD141" s="26"/>
      <c r="AGE141" s="26"/>
      <c r="AGF141" s="26"/>
      <c r="AGG141" s="26"/>
      <c r="AGH141" s="26"/>
      <c r="AGI141" s="26"/>
      <c r="AGJ141" s="26"/>
      <c r="AGK141" s="26"/>
      <c r="AGL141" s="26"/>
      <c r="AGM141" s="26"/>
      <c r="AGN141" s="26"/>
      <c r="AGO141" s="26"/>
      <c r="AGP141" s="26"/>
      <c r="AGQ141" s="26"/>
      <c r="AGR141" s="26"/>
      <c r="AGS141" s="26"/>
      <c r="AGT141" s="26"/>
      <c r="AGU141" s="26"/>
      <c r="AGV141" s="26"/>
      <c r="AGW141" s="26"/>
      <c r="AGX141" s="26"/>
      <c r="AGY141" s="26"/>
      <c r="AGZ141" s="26"/>
      <c r="AHA141" s="26"/>
      <c r="AHB141" s="26"/>
      <c r="AHC141" s="26"/>
      <c r="AHD141" s="26"/>
      <c r="AHE141" s="26"/>
      <c r="AHF141" s="26"/>
      <c r="AHG141" s="26"/>
      <c r="AHH141" s="26"/>
      <c r="AHI141" s="26"/>
      <c r="AHJ141" s="26"/>
      <c r="AHK141" s="26"/>
      <c r="AHL141" s="26"/>
      <c r="AHM141" s="26"/>
      <c r="AHN141" s="26"/>
      <c r="AHO141" s="26"/>
      <c r="AHP141" s="26"/>
      <c r="AHQ141" s="26"/>
      <c r="AHR141" s="26"/>
      <c r="AHS141" s="26"/>
      <c r="AHT141" s="26"/>
      <c r="AHU141" s="26"/>
      <c r="AHV141" s="26"/>
      <c r="AHW141" s="26"/>
      <c r="AHX141" s="26"/>
      <c r="AHY141" s="26"/>
      <c r="AHZ141" s="26"/>
      <c r="AIA141" s="26"/>
      <c r="AIB141" s="26"/>
      <c r="AIC141" s="26"/>
      <c r="AID141" s="26"/>
      <c r="AIE141" s="26"/>
      <c r="AIF141" s="26"/>
      <c r="AIG141" s="26"/>
      <c r="AIH141" s="26"/>
      <c r="AII141" s="26"/>
      <c r="AIJ141" s="26"/>
      <c r="AIK141" s="26"/>
      <c r="AIL141" s="26"/>
      <c r="AIM141" s="26"/>
      <c r="AIN141" s="26"/>
      <c r="AIO141" s="26"/>
      <c r="AIP141" s="26"/>
      <c r="AIQ141" s="26"/>
      <c r="AIR141" s="26"/>
      <c r="AIS141" s="26"/>
      <c r="AIT141" s="26"/>
      <c r="AIU141" s="26"/>
      <c r="AIV141" s="26"/>
      <c r="AIW141" s="26"/>
      <c r="AIX141" s="26"/>
      <c r="AIY141" s="26"/>
      <c r="AIZ141" s="26"/>
      <c r="AJA141" s="26"/>
      <c r="AJB141" s="26"/>
      <c r="AJC141" s="26"/>
      <c r="AJD141" s="26"/>
      <c r="AJE141" s="26"/>
      <c r="AJF141" s="26"/>
      <c r="AJG141" s="26"/>
      <c r="AJH141" s="26"/>
      <c r="AJI141" s="26"/>
      <c r="AJJ141" s="26"/>
      <c r="AJK141" s="26"/>
      <c r="AJL141" s="26"/>
      <c r="AJM141" s="26"/>
      <c r="AJN141" s="26"/>
      <c r="AJO141" s="26"/>
      <c r="AJP141" s="26"/>
      <c r="AJQ141" s="26"/>
      <c r="AJR141" s="26"/>
      <c r="AJS141" s="26"/>
      <c r="AJT141" s="26"/>
      <c r="AJU141" s="26"/>
      <c r="AJV141" s="26"/>
      <c r="AJW141" s="26"/>
      <c r="AJX141" s="26"/>
      <c r="AJY141" s="26"/>
      <c r="AJZ141" s="26"/>
      <c r="AKA141" s="26"/>
      <c r="AKB141" s="26"/>
      <c r="AKC141" s="26"/>
      <c r="AKD141" s="26"/>
      <c r="AKE141" s="26"/>
      <c r="AKF141" s="26"/>
      <c r="AKG141" s="26"/>
      <c r="AKH141" s="26"/>
      <c r="AKI141" s="26"/>
      <c r="AKJ141" s="26"/>
      <c r="AKK141" s="26"/>
      <c r="AKL141" s="26"/>
      <c r="AKM141" s="26"/>
      <c r="AKN141" s="26"/>
      <c r="AKO141" s="26"/>
      <c r="AKP141" s="26"/>
      <c r="AKQ141" s="26"/>
      <c r="AKR141" s="26"/>
      <c r="AKS141" s="26"/>
      <c r="AKT141" s="26"/>
      <c r="AKU141" s="26"/>
      <c r="AKV141" s="26"/>
      <c r="AKW141" s="26"/>
      <c r="AKX141" s="26"/>
      <c r="AKY141" s="26"/>
      <c r="AKZ141" s="26"/>
      <c r="ALA141" s="26"/>
      <c r="ALB141" s="26"/>
      <c r="ALC141" s="26"/>
      <c r="ALD141" s="26"/>
      <c r="ALE141" s="26"/>
      <c r="ALF141" s="26"/>
      <c r="ALG141" s="26"/>
      <c r="ALH141" s="26"/>
      <c r="ALI141" s="26"/>
      <c r="ALJ141" s="26"/>
      <c r="ALK141" s="26"/>
      <c r="ALL141" s="26"/>
      <c r="ALM141" s="26"/>
      <c r="ALN141" s="26"/>
      <c r="ALO141" s="26"/>
      <c r="ALP141" s="26"/>
      <c r="ALQ141" s="26"/>
      <c r="ALR141" s="26"/>
      <c r="ALS141" s="26"/>
      <c r="ALT141" s="26"/>
      <c r="ALU141" s="26"/>
      <c r="ALV141" s="26"/>
      <c r="ALW141" s="26"/>
      <c r="ALX141" s="26"/>
      <c r="ALY141" s="26"/>
      <c r="ALZ141" s="26"/>
      <c r="AMA141" s="26"/>
      <c r="AMB141" s="26"/>
      <c r="AMC141" s="26"/>
      <c r="AMD141" s="26"/>
      <c r="AME141" s="26"/>
      <c r="AMF141" s="26"/>
      <c r="AMG141" s="26"/>
      <c r="AMH141" s="26"/>
      <c r="AMI141" s="26"/>
      <c r="AMJ141" s="26"/>
      <c r="AMK141" s="26"/>
      <c r="AML141" s="26"/>
      <c r="AMM141" s="26"/>
      <c r="AMN141" s="26"/>
      <c r="AMO141" s="26"/>
      <c r="AMP141" s="26"/>
      <c r="AMQ141" s="26"/>
      <c r="AMR141" s="26"/>
      <c r="AMS141" s="26"/>
      <c r="AMT141" s="26"/>
      <c r="AMU141" s="26"/>
      <c r="AMV141" s="26"/>
      <c r="AMW141" s="26"/>
      <c r="AMX141" s="26"/>
      <c r="AMY141" s="26"/>
      <c r="AMZ141" s="26"/>
      <c r="ANA141" s="26"/>
      <c r="ANB141" s="26"/>
      <c r="ANC141" s="26"/>
      <c r="AND141" s="26"/>
      <c r="ANE141" s="26"/>
      <c r="ANF141" s="26"/>
      <c r="ANG141" s="26"/>
      <c r="ANH141" s="26"/>
      <c r="ANI141" s="26"/>
      <c r="ANJ141" s="26"/>
      <c r="ANK141" s="26"/>
      <c r="ANL141" s="26"/>
      <c r="ANM141" s="26"/>
      <c r="ANN141" s="26"/>
      <c r="ANO141" s="26"/>
      <c r="ANP141" s="26"/>
      <c r="ANQ141" s="26"/>
      <c r="ANR141" s="26"/>
      <c r="ANS141" s="26"/>
      <c r="ANT141" s="26"/>
      <c r="ANU141" s="26"/>
      <c r="ANV141" s="26"/>
      <c r="ANW141" s="26"/>
      <c r="ANX141" s="26"/>
      <c r="ANY141" s="26"/>
      <c r="ANZ141" s="26"/>
      <c r="AOA141" s="26"/>
      <c r="AOB141" s="26"/>
      <c r="AOC141" s="26"/>
      <c r="AOD141" s="26"/>
      <c r="AOE141" s="26"/>
      <c r="AOF141" s="26"/>
      <c r="AOG141" s="26"/>
      <c r="AOH141" s="26"/>
      <c r="AOI141" s="26"/>
      <c r="AOJ141" s="26"/>
      <c r="AOK141" s="26"/>
      <c r="AOL141" s="26"/>
      <c r="AOM141" s="26"/>
      <c r="AON141" s="26"/>
      <c r="AOO141" s="26"/>
      <c r="AOP141" s="26"/>
      <c r="AOQ141" s="26"/>
      <c r="AOR141" s="26"/>
      <c r="AOS141" s="26"/>
      <c r="AOT141" s="26"/>
      <c r="AOU141" s="26"/>
      <c r="AOV141" s="26"/>
      <c r="AOW141" s="26"/>
      <c r="AOX141" s="26"/>
      <c r="AOY141" s="26"/>
      <c r="AOZ141" s="26"/>
      <c r="APA141" s="26"/>
      <c r="APB141" s="26"/>
      <c r="APC141" s="26"/>
      <c r="APD141" s="26"/>
      <c r="APE141" s="26"/>
      <c r="APF141" s="26"/>
      <c r="APG141" s="26"/>
      <c r="APH141" s="26"/>
      <c r="API141" s="26"/>
      <c r="APJ141" s="26"/>
      <c r="APK141" s="26"/>
      <c r="APL141" s="26"/>
      <c r="APM141" s="26"/>
      <c r="APN141" s="26"/>
      <c r="APO141" s="26"/>
      <c r="APP141" s="26"/>
      <c r="APQ141" s="26"/>
      <c r="APR141" s="26"/>
      <c r="APS141" s="26"/>
      <c r="APT141" s="26"/>
      <c r="APU141" s="26"/>
      <c r="APV141" s="26"/>
      <c r="APW141" s="26"/>
      <c r="APX141" s="26"/>
      <c r="APY141" s="26"/>
      <c r="APZ141" s="26"/>
      <c r="AQA141" s="26"/>
      <c r="AQB141" s="26"/>
      <c r="AQC141" s="26"/>
      <c r="AQD141" s="26"/>
      <c r="AQE141" s="26"/>
      <c r="AQF141" s="26"/>
      <c r="AQG141" s="26"/>
      <c r="AQH141" s="26"/>
      <c r="AQI141" s="26"/>
      <c r="AQJ141" s="26"/>
      <c r="AQK141" s="26"/>
      <c r="AQL141" s="26"/>
      <c r="AQM141" s="26"/>
      <c r="AQN141" s="26"/>
      <c r="AQO141" s="26"/>
      <c r="AQP141" s="26"/>
      <c r="AQQ141" s="26"/>
      <c r="AQR141" s="26"/>
      <c r="AQS141" s="26"/>
      <c r="AQT141" s="26"/>
      <c r="AQU141" s="26"/>
      <c r="AQV141" s="26"/>
      <c r="AQW141" s="26"/>
      <c r="AQX141" s="26"/>
      <c r="AQY141" s="26"/>
      <c r="AQZ141" s="26"/>
      <c r="ARA141" s="26"/>
      <c r="ARB141" s="26"/>
      <c r="ARC141" s="26"/>
      <c r="ARD141" s="26"/>
      <c r="ARE141" s="26"/>
      <c r="ARF141" s="26"/>
      <c r="ARG141" s="26"/>
      <c r="ARH141" s="26"/>
      <c r="ARI141" s="26"/>
      <c r="ARJ141" s="26"/>
      <c r="ARK141" s="26"/>
      <c r="ARL141" s="26"/>
      <c r="ARM141" s="26"/>
      <c r="ARN141" s="26"/>
      <c r="ARO141" s="26"/>
      <c r="ARP141" s="26"/>
      <c r="ARQ141" s="26"/>
      <c r="ARR141" s="26"/>
      <c r="ARS141" s="26"/>
      <c r="ART141" s="26"/>
      <c r="ARU141" s="26"/>
      <c r="ARV141" s="26"/>
      <c r="ARW141" s="26"/>
      <c r="ARX141" s="26"/>
      <c r="ARY141" s="26"/>
      <c r="ARZ141" s="26"/>
      <c r="ASA141" s="26"/>
      <c r="ASB141" s="26"/>
      <c r="ASC141" s="26"/>
      <c r="ASD141" s="26"/>
      <c r="ASE141" s="26"/>
      <c r="ASF141" s="26"/>
      <c r="ASG141" s="26"/>
      <c r="ASH141" s="26"/>
      <c r="ASI141" s="26"/>
      <c r="ASJ141" s="26"/>
      <c r="ASK141" s="26"/>
      <c r="ASL141" s="26"/>
      <c r="ASM141" s="26"/>
      <c r="ASN141" s="26"/>
      <c r="ASO141" s="26"/>
      <c r="ASP141" s="26"/>
      <c r="ASQ141" s="26"/>
      <c r="ASR141" s="26"/>
      <c r="ASS141" s="26"/>
      <c r="AST141" s="26"/>
      <c r="ASU141" s="26"/>
      <c r="ASV141" s="26"/>
      <c r="ASW141" s="26"/>
      <c r="ASX141" s="26"/>
      <c r="ASY141" s="26"/>
      <c r="ASZ141" s="26"/>
      <c r="ATA141" s="26"/>
      <c r="ATB141" s="26"/>
      <c r="ATC141" s="26"/>
      <c r="ATD141" s="26"/>
      <c r="ATE141" s="26"/>
      <c r="ATF141" s="26"/>
      <c r="ATG141" s="26"/>
      <c r="ATH141" s="26"/>
      <c r="ATI141" s="26"/>
      <c r="ATJ141" s="26"/>
      <c r="ATK141" s="26"/>
      <c r="ATL141" s="26"/>
      <c r="ATM141" s="26"/>
      <c r="ATN141" s="26"/>
      <c r="ATO141" s="26"/>
      <c r="ATP141" s="26"/>
      <c r="ATQ141" s="26"/>
      <c r="ATR141" s="26"/>
      <c r="ATS141" s="26"/>
      <c r="ATT141" s="26"/>
      <c r="ATU141" s="26"/>
      <c r="ATV141" s="26"/>
      <c r="ATW141" s="26"/>
      <c r="ATX141" s="26"/>
      <c r="ATY141" s="26"/>
      <c r="ATZ141" s="26"/>
      <c r="AUA141" s="26"/>
      <c r="AUB141" s="26"/>
      <c r="AUC141" s="26"/>
      <c r="AUD141" s="26"/>
      <c r="AUE141" s="26"/>
      <c r="AUF141" s="26"/>
      <c r="AUG141" s="26"/>
      <c r="AUH141" s="26"/>
      <c r="AUI141" s="26"/>
      <c r="AUJ141" s="26"/>
      <c r="AUK141" s="26"/>
      <c r="AUL141" s="26"/>
      <c r="AUM141" s="26"/>
      <c r="AUN141" s="26"/>
      <c r="AUO141" s="26"/>
      <c r="AUP141" s="26"/>
      <c r="AUQ141" s="26"/>
      <c r="AUR141" s="26"/>
      <c r="AUS141" s="26"/>
      <c r="AUT141" s="26"/>
      <c r="AUU141" s="26"/>
      <c r="AUV141" s="26"/>
      <c r="AUW141" s="26"/>
      <c r="AUX141" s="26"/>
      <c r="AUY141" s="26"/>
      <c r="AUZ141" s="26"/>
      <c r="AVA141" s="26"/>
      <c r="AVB141" s="26"/>
      <c r="AVC141" s="26"/>
      <c r="AVD141" s="26"/>
      <c r="AVE141" s="26"/>
      <c r="AVF141" s="26"/>
      <c r="AVG141" s="26"/>
      <c r="AVH141" s="26"/>
      <c r="AVI141" s="26"/>
      <c r="AVJ141" s="26"/>
      <c r="AVK141" s="26"/>
      <c r="AVL141" s="26"/>
      <c r="AVM141" s="26"/>
      <c r="AVN141" s="26"/>
      <c r="AVO141" s="26"/>
      <c r="AVP141" s="26"/>
      <c r="AVQ141" s="26"/>
      <c r="AVR141" s="26"/>
      <c r="AVS141" s="26"/>
      <c r="AVT141" s="26"/>
      <c r="AVU141" s="26"/>
      <c r="AVV141" s="26"/>
      <c r="AVW141" s="26"/>
      <c r="AVX141" s="26"/>
      <c r="AVY141" s="26"/>
      <c r="AVZ141" s="26"/>
      <c r="AWA141" s="26"/>
      <c r="AWB141" s="26"/>
      <c r="AWC141" s="26"/>
      <c r="AWD141" s="26"/>
      <c r="AWE141" s="26"/>
      <c r="AWF141" s="26"/>
      <c r="AWG141" s="26"/>
      <c r="AWH141" s="26"/>
      <c r="AWI141" s="26"/>
      <c r="AWJ141" s="26"/>
      <c r="AWK141" s="26"/>
      <c r="AWL141" s="26"/>
      <c r="AWM141" s="26"/>
      <c r="AWN141" s="26"/>
      <c r="AWO141" s="26"/>
      <c r="AWP141" s="26"/>
      <c r="AWQ141" s="26"/>
      <c r="AWR141" s="26"/>
      <c r="AWS141" s="26"/>
      <c r="AWT141" s="26"/>
      <c r="AWU141" s="26"/>
      <c r="AWV141" s="26"/>
      <c r="AWW141" s="26"/>
      <c r="AWX141" s="26"/>
      <c r="AWY141" s="26"/>
      <c r="AWZ141" s="26"/>
      <c r="AXA141" s="26"/>
      <c r="AXB141" s="26"/>
      <c r="AXC141" s="26"/>
      <c r="AXD141" s="26"/>
      <c r="AXE141" s="26"/>
      <c r="AXF141" s="26"/>
      <c r="AXG141" s="26"/>
      <c r="AXH141" s="26"/>
      <c r="AXI141" s="26"/>
      <c r="AXJ141" s="26"/>
      <c r="AXK141" s="26"/>
      <c r="AXL141" s="26"/>
      <c r="AXM141" s="26"/>
      <c r="AXN141" s="26"/>
      <c r="AXO141" s="26"/>
      <c r="AXP141" s="26"/>
      <c r="AXQ141" s="26"/>
      <c r="AXR141" s="26"/>
      <c r="AXS141" s="26"/>
      <c r="AXT141" s="26"/>
      <c r="AXU141" s="26"/>
      <c r="AXV141" s="26"/>
      <c r="AXW141" s="26"/>
      <c r="AXX141" s="26"/>
      <c r="AXY141" s="26"/>
      <c r="AXZ141" s="26"/>
      <c r="AYA141" s="26"/>
      <c r="AYB141" s="26"/>
      <c r="AYC141" s="26"/>
      <c r="AYD141" s="26"/>
      <c r="AYE141" s="26"/>
      <c r="AYF141" s="26"/>
      <c r="AYG141" s="26"/>
      <c r="AYH141" s="26"/>
      <c r="AYI141" s="26"/>
      <c r="AYJ141" s="26"/>
      <c r="AYK141" s="26"/>
      <c r="AYL141" s="26"/>
      <c r="AYM141" s="26"/>
      <c r="AYN141" s="26"/>
      <c r="AYO141" s="26"/>
      <c r="AYP141" s="26"/>
      <c r="AYQ141" s="26"/>
      <c r="AYR141" s="26"/>
      <c r="AYS141" s="26"/>
      <c r="AYT141" s="26"/>
      <c r="AYU141" s="26"/>
      <c r="AYV141" s="26"/>
      <c r="AYW141" s="26"/>
      <c r="AYX141" s="26"/>
      <c r="AYY141" s="26"/>
      <c r="AYZ141" s="26"/>
      <c r="AZA141" s="26"/>
      <c r="AZB141" s="26"/>
      <c r="AZC141" s="26"/>
      <c r="AZD141" s="26"/>
      <c r="AZE141" s="26"/>
      <c r="AZF141" s="26"/>
      <c r="AZG141" s="26"/>
      <c r="AZH141" s="26"/>
      <c r="AZI141" s="26"/>
      <c r="AZJ141" s="26"/>
      <c r="AZK141" s="26"/>
      <c r="AZL141" s="26"/>
      <c r="AZM141" s="26"/>
      <c r="AZN141" s="26"/>
      <c r="AZO141" s="26"/>
      <c r="AZP141" s="26"/>
      <c r="AZQ141" s="26"/>
      <c r="AZR141" s="26"/>
      <c r="AZS141" s="26"/>
      <c r="AZT141" s="26"/>
      <c r="AZU141" s="26"/>
      <c r="AZV141" s="26"/>
      <c r="AZW141" s="26"/>
      <c r="AZX141" s="26"/>
      <c r="AZY141" s="26"/>
      <c r="AZZ141" s="26"/>
      <c r="BAA141" s="26"/>
      <c r="BAB141" s="26"/>
      <c r="BAC141" s="26"/>
      <c r="BAD141" s="26"/>
      <c r="BAE141" s="26"/>
      <c r="BAF141" s="26"/>
      <c r="BAG141" s="26"/>
      <c r="BAH141" s="26"/>
      <c r="BAI141" s="26"/>
      <c r="BAJ141" s="26"/>
      <c r="BAK141" s="26"/>
      <c r="BAL141" s="26"/>
      <c r="BAM141" s="26"/>
      <c r="BAN141" s="26"/>
      <c r="BAO141" s="26"/>
      <c r="BAP141" s="26"/>
      <c r="BAQ141" s="26"/>
      <c r="BAR141" s="26"/>
      <c r="BAS141" s="26"/>
      <c r="BAT141" s="26"/>
      <c r="BAU141" s="26"/>
      <c r="BAV141" s="26"/>
      <c r="BAW141" s="26"/>
      <c r="BAX141" s="26"/>
      <c r="BAY141" s="26"/>
      <c r="BAZ141" s="26"/>
      <c r="BBA141" s="26"/>
      <c r="BBB141" s="26"/>
      <c r="BBC141" s="26"/>
      <c r="BBD141" s="26"/>
      <c r="BBE141" s="26"/>
      <c r="BBF141" s="26"/>
      <c r="BBG141" s="26"/>
      <c r="BBH141" s="26"/>
      <c r="BBI141" s="26"/>
      <c r="BBJ141" s="26"/>
      <c r="BBK141" s="26"/>
      <c r="BBL141" s="26"/>
      <c r="BBM141" s="26"/>
      <c r="BBN141" s="26"/>
      <c r="BBO141" s="26"/>
      <c r="BBP141" s="26"/>
      <c r="BBQ141" s="26"/>
      <c r="BBR141" s="26"/>
      <c r="BBS141" s="26"/>
      <c r="BBT141" s="26"/>
      <c r="BBU141" s="26"/>
      <c r="BBV141" s="26"/>
      <c r="BBW141" s="26"/>
      <c r="BBX141" s="26"/>
      <c r="BBY141" s="26"/>
      <c r="BBZ141" s="26"/>
      <c r="BCA141" s="26"/>
      <c r="BCB141" s="26"/>
      <c r="BCC141" s="26"/>
      <c r="BCD141" s="26"/>
      <c r="BCE141" s="26"/>
      <c r="BCF141" s="26"/>
      <c r="BCG141" s="26"/>
      <c r="BCH141" s="26"/>
      <c r="BCI141" s="26"/>
      <c r="BCJ141" s="26"/>
      <c r="BCK141" s="26"/>
      <c r="BCL141" s="26"/>
      <c r="BCM141" s="26"/>
      <c r="BCN141" s="26"/>
      <c r="BCO141" s="26"/>
      <c r="BCP141" s="26"/>
      <c r="BCQ141" s="26"/>
      <c r="BCR141" s="26"/>
      <c r="BCS141" s="26"/>
      <c r="BCT141" s="26"/>
      <c r="BCU141" s="26"/>
      <c r="BCV141" s="26"/>
      <c r="BCW141" s="26"/>
      <c r="BCX141" s="26"/>
      <c r="BCY141" s="26"/>
      <c r="BCZ141" s="26"/>
      <c r="BDA141" s="26"/>
      <c r="BDB141" s="26"/>
      <c r="BDC141" s="26"/>
      <c r="BDD141" s="26"/>
      <c r="BDE141" s="26"/>
      <c r="BDF141" s="26"/>
      <c r="BDG141" s="26"/>
      <c r="BDH141" s="26"/>
      <c r="BDI141" s="26"/>
      <c r="BDJ141" s="26"/>
      <c r="BDK141" s="26"/>
      <c r="BDL141" s="26"/>
      <c r="BDM141" s="26"/>
      <c r="BDN141" s="26"/>
      <c r="BDO141" s="26"/>
      <c r="BDP141" s="26"/>
      <c r="BDQ141" s="26"/>
      <c r="BDR141" s="26"/>
      <c r="BDS141" s="26"/>
      <c r="BDT141" s="26"/>
      <c r="BDU141" s="26"/>
      <c r="BDV141" s="26"/>
      <c r="BDW141" s="26"/>
      <c r="BDX141" s="26"/>
      <c r="BDY141" s="26"/>
      <c r="BDZ141" s="26"/>
      <c r="BEA141" s="26"/>
      <c r="BEB141" s="26"/>
      <c r="BEC141" s="26"/>
      <c r="BED141" s="26"/>
      <c r="BEE141" s="26"/>
      <c r="BEF141" s="26"/>
      <c r="BEG141" s="26"/>
      <c r="BEH141" s="26"/>
      <c r="BEI141" s="26"/>
      <c r="BEJ141" s="26"/>
      <c r="BEK141" s="26"/>
      <c r="BEL141" s="26"/>
      <c r="BEM141" s="26"/>
      <c r="BEN141" s="26"/>
      <c r="BEO141" s="26"/>
      <c r="BEP141" s="26"/>
      <c r="BEQ141" s="26"/>
      <c r="BER141" s="26"/>
      <c r="BES141" s="26"/>
      <c r="BET141" s="26"/>
      <c r="BEU141" s="26"/>
      <c r="BEV141" s="26"/>
      <c r="BEW141" s="26"/>
      <c r="BEX141" s="26"/>
      <c r="BEY141" s="26"/>
      <c r="BEZ141" s="26"/>
      <c r="BFA141" s="26"/>
      <c r="BFB141" s="26"/>
      <c r="BFC141" s="26"/>
      <c r="BFD141" s="26"/>
      <c r="BFE141" s="26"/>
      <c r="BFF141" s="26"/>
      <c r="BFG141" s="26"/>
      <c r="BFH141" s="26"/>
      <c r="BFI141" s="26"/>
      <c r="BFJ141" s="26"/>
      <c r="BFK141" s="26"/>
      <c r="BFL141" s="26"/>
      <c r="BFM141" s="26"/>
      <c r="BFN141" s="26"/>
      <c r="BFO141" s="26"/>
      <c r="BFP141" s="26"/>
      <c r="BFQ141" s="26"/>
      <c r="BFR141" s="26"/>
      <c r="BFS141" s="26"/>
      <c r="BFT141" s="26"/>
      <c r="BFU141" s="26"/>
      <c r="BFV141" s="26"/>
      <c r="BFW141" s="26"/>
      <c r="BFX141" s="26"/>
      <c r="BFY141" s="26"/>
      <c r="BFZ141" s="26"/>
      <c r="BGA141" s="26"/>
      <c r="BGB141" s="26"/>
      <c r="BGC141" s="26"/>
      <c r="BGD141" s="26"/>
      <c r="BGE141" s="26"/>
      <c r="BGF141" s="26"/>
      <c r="BGG141" s="26"/>
      <c r="BGH141" s="26"/>
      <c r="BGI141" s="26"/>
      <c r="BGJ141" s="26"/>
      <c r="BGK141" s="26"/>
      <c r="BGL141" s="26"/>
      <c r="BGM141" s="26"/>
      <c r="BGN141" s="26"/>
      <c r="BGO141" s="26"/>
      <c r="BGP141" s="26"/>
      <c r="BGQ141" s="26"/>
      <c r="BGR141" s="26"/>
      <c r="BGS141" s="26"/>
      <c r="BGT141" s="26"/>
      <c r="BGU141" s="26"/>
      <c r="BGV141" s="26"/>
      <c r="BGW141" s="26"/>
      <c r="BGX141" s="26"/>
      <c r="BGY141" s="26"/>
      <c r="BGZ141" s="26"/>
      <c r="BHA141" s="26"/>
      <c r="BHB141" s="26"/>
      <c r="BHC141" s="26"/>
      <c r="BHD141" s="26"/>
      <c r="BHE141" s="26"/>
      <c r="BHF141" s="26"/>
      <c r="BHG141" s="26"/>
      <c r="BHH141" s="26"/>
      <c r="BHI141" s="26"/>
      <c r="BHJ141" s="26"/>
      <c r="BHK141" s="26"/>
      <c r="BHL141" s="26"/>
      <c r="BHM141" s="26"/>
      <c r="BHN141" s="26"/>
      <c r="BHO141" s="26"/>
      <c r="BHP141" s="26"/>
      <c r="BHQ141" s="26"/>
      <c r="BHR141" s="26"/>
      <c r="BHS141" s="26"/>
      <c r="BHT141" s="26"/>
      <c r="BHU141" s="26"/>
      <c r="BHV141" s="26"/>
      <c r="BHW141" s="26"/>
      <c r="BHX141" s="26"/>
      <c r="BHY141" s="26"/>
      <c r="BHZ141" s="26"/>
      <c r="BIA141" s="26"/>
      <c r="BIB141" s="26"/>
      <c r="BIC141" s="26"/>
      <c r="BID141" s="26"/>
      <c r="BIE141" s="26"/>
      <c r="BIF141" s="26"/>
      <c r="BIG141" s="26"/>
      <c r="BIH141" s="26"/>
      <c r="BII141" s="26"/>
      <c r="BIJ141" s="26"/>
      <c r="BIK141" s="26"/>
      <c r="BIL141" s="26"/>
      <c r="BIM141" s="26"/>
      <c r="BIN141" s="26"/>
      <c r="BIO141" s="26"/>
      <c r="BIP141" s="26"/>
      <c r="BIQ141" s="26"/>
      <c r="BIR141" s="26"/>
      <c r="BIS141" s="26"/>
      <c r="BIT141" s="26"/>
      <c r="BIU141" s="26"/>
      <c r="BIV141" s="26"/>
      <c r="BIW141" s="26"/>
      <c r="BIX141" s="26"/>
      <c r="BIY141" s="26"/>
      <c r="BIZ141" s="26"/>
      <c r="BJA141" s="26"/>
      <c r="BJB141" s="26"/>
      <c r="BJC141" s="26"/>
      <c r="BJD141" s="26"/>
      <c r="BJE141" s="26"/>
      <c r="BJF141" s="26"/>
      <c r="BJG141" s="26"/>
      <c r="BJH141" s="26"/>
      <c r="BJI141" s="26"/>
      <c r="BJJ141" s="26"/>
      <c r="BJK141" s="26"/>
      <c r="BJL141" s="26"/>
      <c r="BJM141" s="26"/>
      <c r="BJN141" s="26"/>
      <c r="BJO141" s="26"/>
      <c r="BJP141" s="26"/>
      <c r="BJQ141" s="26"/>
      <c r="BJR141" s="26"/>
      <c r="BJS141" s="26"/>
      <c r="BJT141" s="26"/>
      <c r="BJU141" s="26"/>
      <c r="BJV141" s="26"/>
      <c r="BJW141" s="26"/>
      <c r="BJX141" s="26"/>
      <c r="BJY141" s="26"/>
      <c r="BJZ141" s="26"/>
      <c r="BKA141" s="26"/>
      <c r="BKB141" s="26"/>
      <c r="BKC141" s="26"/>
      <c r="BKD141" s="26"/>
      <c r="BKE141" s="26"/>
      <c r="BKF141" s="26"/>
      <c r="BKG141" s="26"/>
      <c r="BKH141" s="26"/>
      <c r="BKI141" s="26"/>
      <c r="BKJ141" s="26"/>
      <c r="BKK141" s="26"/>
      <c r="BKL141" s="26"/>
      <c r="BKM141" s="26"/>
      <c r="BKN141" s="26"/>
      <c r="BKO141" s="26"/>
      <c r="BKP141" s="26"/>
      <c r="BKQ141" s="26"/>
      <c r="BKR141" s="26"/>
      <c r="BKS141" s="26"/>
      <c r="BKT141" s="26"/>
      <c r="BKU141" s="26"/>
      <c r="BKV141" s="26"/>
      <c r="BKW141" s="26"/>
      <c r="BKX141" s="26"/>
      <c r="BKY141" s="26"/>
      <c r="BKZ141" s="26"/>
      <c r="BLA141" s="26"/>
      <c r="BLB141" s="26"/>
      <c r="BLC141" s="26"/>
      <c r="BLD141" s="26"/>
      <c r="BLE141" s="26"/>
      <c r="BLF141" s="26"/>
      <c r="BLG141" s="26"/>
      <c r="BLH141" s="26"/>
      <c r="BLI141" s="26"/>
      <c r="BLJ141" s="26"/>
      <c r="BLK141" s="26"/>
      <c r="BLL141" s="26"/>
      <c r="BLM141" s="26"/>
      <c r="BLN141" s="26"/>
      <c r="BLO141" s="26"/>
      <c r="BLP141" s="26"/>
      <c r="BLQ141" s="26"/>
      <c r="BLR141" s="26"/>
      <c r="BLS141" s="26"/>
      <c r="BLT141" s="26"/>
      <c r="BLU141" s="26"/>
      <c r="BLV141" s="26"/>
      <c r="BLW141" s="26"/>
      <c r="BLX141" s="26"/>
      <c r="BLY141" s="26"/>
      <c r="BLZ141" s="26"/>
      <c r="BMA141" s="26"/>
      <c r="BMB141" s="26"/>
      <c r="BMC141" s="26"/>
      <c r="BMD141" s="26"/>
      <c r="BME141" s="26"/>
      <c r="BMF141" s="26"/>
      <c r="BMG141" s="26"/>
      <c r="BMH141" s="26"/>
      <c r="BMI141" s="26"/>
      <c r="BMJ141" s="26"/>
      <c r="BMK141" s="26"/>
      <c r="BML141" s="26"/>
      <c r="BMM141" s="26"/>
      <c r="BMN141" s="26"/>
      <c r="BMO141" s="26"/>
      <c r="BMP141" s="26"/>
      <c r="BMQ141" s="26"/>
      <c r="BMR141" s="26"/>
      <c r="BMS141" s="26"/>
      <c r="BMT141" s="26"/>
      <c r="BMU141" s="26"/>
      <c r="BMV141" s="26"/>
      <c r="BMW141" s="26"/>
      <c r="BMX141" s="26"/>
      <c r="BMY141" s="26"/>
      <c r="BMZ141" s="26"/>
      <c r="BNA141" s="26"/>
      <c r="BNB141" s="26"/>
      <c r="BNC141" s="26"/>
      <c r="BND141" s="26"/>
      <c r="BNE141" s="26"/>
      <c r="BNF141" s="26"/>
      <c r="BNG141" s="26"/>
      <c r="BNH141" s="26"/>
      <c r="BNI141" s="26"/>
      <c r="BNJ141" s="26"/>
      <c r="BNK141" s="26"/>
      <c r="BNL141" s="26"/>
      <c r="BNM141" s="26"/>
      <c r="BNN141" s="26"/>
      <c r="BNO141" s="26"/>
      <c r="BNP141" s="26"/>
      <c r="BNQ141" s="26"/>
      <c r="BNR141" s="26"/>
      <c r="BNS141" s="26"/>
      <c r="BNT141" s="26"/>
      <c r="BNU141" s="26"/>
      <c r="BNV141" s="26"/>
      <c r="BNW141" s="26"/>
      <c r="BNX141" s="26"/>
      <c r="BNY141" s="26"/>
      <c r="BNZ141" s="26"/>
      <c r="BOA141" s="26"/>
      <c r="BOB141" s="26"/>
      <c r="BOC141" s="26"/>
      <c r="BOD141" s="26"/>
      <c r="BOE141" s="26"/>
      <c r="BOF141" s="26"/>
      <c r="BOG141" s="26"/>
      <c r="BOH141" s="26"/>
      <c r="BOI141" s="26"/>
      <c r="BOJ141" s="26"/>
      <c r="BOK141" s="26"/>
      <c r="BOL141" s="26"/>
      <c r="BOM141" s="26"/>
      <c r="BON141" s="26"/>
      <c r="BOO141" s="26"/>
      <c r="BOP141" s="26"/>
      <c r="BOQ141" s="26"/>
      <c r="BOR141" s="26"/>
      <c r="BOS141" s="26"/>
      <c r="BOT141" s="26"/>
      <c r="BOU141" s="26"/>
      <c r="BOV141" s="26"/>
      <c r="BOW141" s="26"/>
      <c r="BOX141" s="26"/>
      <c r="BOY141" s="26"/>
      <c r="BOZ141" s="26"/>
      <c r="BPA141" s="26"/>
      <c r="BPB141" s="26"/>
      <c r="BPC141" s="26"/>
      <c r="BPD141" s="26"/>
      <c r="BPE141" s="26"/>
      <c r="BPF141" s="26"/>
      <c r="BPG141" s="26"/>
      <c r="BPH141" s="26"/>
      <c r="BPI141" s="26"/>
      <c r="BPJ141" s="26"/>
      <c r="BPK141" s="26"/>
      <c r="BPL141" s="26"/>
      <c r="BPM141" s="26"/>
      <c r="BPN141" s="26"/>
      <c r="BPO141" s="26"/>
      <c r="BPP141" s="26"/>
      <c r="BPQ141" s="26"/>
      <c r="BPR141" s="26"/>
      <c r="BPS141" s="26"/>
      <c r="BPT141" s="26"/>
      <c r="BPU141" s="26"/>
      <c r="BPV141" s="26"/>
      <c r="BPW141" s="26"/>
      <c r="BPX141" s="26"/>
      <c r="BPY141" s="26"/>
      <c r="BPZ141" s="26"/>
      <c r="BQA141" s="26"/>
      <c r="BQB141" s="26"/>
      <c r="BQC141" s="26"/>
      <c r="BQD141" s="26"/>
      <c r="BQE141" s="26"/>
      <c r="BQF141" s="26"/>
      <c r="BQG141" s="26"/>
      <c r="BQH141" s="26"/>
      <c r="BQI141" s="26"/>
      <c r="BQJ141" s="26"/>
      <c r="BQK141" s="26"/>
      <c r="BQL141" s="26"/>
      <c r="BQM141" s="26"/>
      <c r="BQN141" s="26"/>
      <c r="BQO141" s="26"/>
      <c r="BQP141" s="26"/>
      <c r="BQQ141" s="26"/>
      <c r="BQR141" s="26"/>
      <c r="BQS141" s="26"/>
      <c r="BQT141" s="26"/>
      <c r="BQU141" s="26"/>
      <c r="BQV141" s="26"/>
      <c r="BQW141" s="26"/>
      <c r="BQX141" s="26"/>
      <c r="BQY141" s="26"/>
      <c r="BQZ141" s="26"/>
      <c r="BRA141" s="26"/>
      <c r="BRB141" s="26"/>
      <c r="BRC141" s="26"/>
      <c r="BRD141" s="26"/>
      <c r="BRE141" s="26"/>
      <c r="BRF141" s="26"/>
      <c r="BRG141" s="26"/>
      <c r="BRH141" s="26"/>
      <c r="BRI141" s="26"/>
      <c r="BRJ141" s="26"/>
      <c r="BRK141" s="26"/>
      <c r="BRL141" s="26"/>
      <c r="BRM141" s="26"/>
      <c r="BRN141" s="26"/>
      <c r="BRO141" s="26"/>
      <c r="BRP141" s="26"/>
      <c r="BRQ141" s="26"/>
      <c r="BRR141" s="26"/>
      <c r="BRS141" s="26"/>
      <c r="BRT141" s="26"/>
      <c r="BRU141" s="26"/>
      <c r="BRV141" s="26"/>
      <c r="BRW141" s="26"/>
      <c r="BRX141" s="26"/>
      <c r="BRY141" s="26"/>
      <c r="BRZ141" s="26"/>
      <c r="BSA141" s="26"/>
      <c r="BSB141" s="26"/>
      <c r="BSC141" s="26"/>
      <c r="BSD141" s="26"/>
      <c r="BSE141" s="26"/>
      <c r="BSF141" s="26"/>
      <c r="BSG141" s="26"/>
      <c r="BSH141" s="26"/>
      <c r="BSI141" s="26"/>
      <c r="BSJ141" s="26"/>
      <c r="BSK141" s="26"/>
      <c r="BSL141" s="26"/>
      <c r="BSM141" s="26"/>
      <c r="BSN141" s="26"/>
      <c r="BSO141" s="26"/>
      <c r="BSP141" s="26"/>
      <c r="BSQ141" s="26"/>
      <c r="BSR141" s="26"/>
      <c r="BSS141" s="26"/>
      <c r="BST141" s="26"/>
      <c r="BSU141" s="26"/>
      <c r="BSV141" s="26"/>
      <c r="BSW141" s="26"/>
      <c r="BSX141" s="26"/>
      <c r="BSY141" s="26"/>
      <c r="BSZ141" s="26"/>
      <c r="BTA141" s="26"/>
      <c r="BTB141" s="26"/>
      <c r="BTC141" s="26"/>
      <c r="BTD141" s="26"/>
      <c r="BTE141" s="26"/>
      <c r="BTF141" s="26"/>
      <c r="BTG141" s="26"/>
      <c r="BTH141" s="26"/>
      <c r="BTI141" s="26"/>
      <c r="BTJ141" s="26"/>
      <c r="BTK141" s="26"/>
      <c r="BTL141" s="26"/>
      <c r="BTM141" s="26"/>
      <c r="BTN141" s="26"/>
      <c r="BTO141" s="26"/>
      <c r="BTP141" s="26"/>
      <c r="BTQ141" s="26"/>
      <c r="BTR141" s="26"/>
      <c r="BTS141" s="26"/>
      <c r="BTT141" s="26"/>
      <c r="BTU141" s="26"/>
      <c r="BTV141" s="26"/>
      <c r="BTW141" s="26"/>
      <c r="BTX141" s="26"/>
      <c r="BTY141" s="26"/>
      <c r="BTZ141" s="26"/>
      <c r="BUA141" s="26"/>
    </row>
    <row r="142" spans="1:1899" s="23" customFormat="1" ht="54.75" customHeight="1" x14ac:dyDescent="0.25">
      <c r="A142" s="34" t="s">
        <v>82</v>
      </c>
      <c r="B142" s="48" t="s">
        <v>23</v>
      </c>
      <c r="C142" s="48" t="s">
        <v>24</v>
      </c>
      <c r="D142" s="48" t="s">
        <v>268</v>
      </c>
      <c r="E142" s="48" t="s">
        <v>43</v>
      </c>
      <c r="F142" s="55" t="s">
        <v>152</v>
      </c>
      <c r="G142" s="19">
        <v>0</v>
      </c>
      <c r="H142" s="37">
        <v>45263</v>
      </c>
      <c r="I142" s="34" t="s">
        <v>245</v>
      </c>
      <c r="J142" s="34" t="s">
        <v>64</v>
      </c>
      <c r="K142" s="15">
        <v>0</v>
      </c>
      <c r="L142" s="15">
        <v>2970</v>
      </c>
      <c r="M142" s="15">
        <v>4650</v>
      </c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  <c r="EE142" s="26"/>
      <c r="EF142" s="26"/>
      <c r="EG142" s="26"/>
      <c r="EH142" s="26"/>
      <c r="EI142" s="26"/>
      <c r="EJ142" s="26"/>
      <c r="EK142" s="26"/>
      <c r="EL142" s="26"/>
      <c r="EM142" s="26"/>
      <c r="EN142" s="26"/>
      <c r="EO142" s="26"/>
      <c r="EP142" s="26"/>
      <c r="EQ142" s="26"/>
      <c r="ER142" s="26"/>
      <c r="ES142" s="26"/>
      <c r="ET142" s="26"/>
      <c r="EU142" s="26"/>
      <c r="EV142" s="26"/>
      <c r="EW142" s="26"/>
      <c r="EX142" s="26"/>
      <c r="EY142" s="26"/>
      <c r="EZ142" s="26"/>
      <c r="FA142" s="26"/>
      <c r="FB142" s="26"/>
      <c r="FC142" s="26"/>
      <c r="FD142" s="26"/>
      <c r="FE142" s="26"/>
      <c r="FF142" s="26"/>
      <c r="FG142" s="26"/>
      <c r="FH142" s="26"/>
      <c r="FI142" s="26"/>
      <c r="FJ142" s="26"/>
      <c r="FK142" s="26"/>
      <c r="FL142" s="26"/>
      <c r="FM142" s="26"/>
      <c r="FN142" s="26"/>
      <c r="FO142" s="26"/>
      <c r="FP142" s="26"/>
      <c r="FQ142" s="26"/>
      <c r="FR142" s="26"/>
      <c r="FS142" s="26"/>
      <c r="FT142" s="26"/>
      <c r="FU142" s="26"/>
      <c r="FV142" s="26"/>
      <c r="FW142" s="26"/>
      <c r="FX142" s="26"/>
      <c r="FY142" s="26"/>
      <c r="FZ142" s="26"/>
      <c r="GA142" s="26"/>
      <c r="GB142" s="26"/>
      <c r="GC142" s="26"/>
      <c r="GD142" s="26"/>
      <c r="GE142" s="26"/>
      <c r="GF142" s="26"/>
      <c r="GG142" s="26"/>
      <c r="GH142" s="26"/>
      <c r="GI142" s="26"/>
      <c r="GJ142" s="26"/>
      <c r="GK142" s="26"/>
      <c r="GL142" s="26"/>
      <c r="GM142" s="26"/>
      <c r="GN142" s="26"/>
      <c r="GO142" s="26"/>
      <c r="GP142" s="26"/>
      <c r="GQ142" s="26"/>
      <c r="GR142" s="26"/>
      <c r="GS142" s="26"/>
      <c r="GT142" s="26"/>
      <c r="GU142" s="26"/>
      <c r="GV142" s="26"/>
      <c r="GW142" s="26"/>
      <c r="GX142" s="26"/>
      <c r="GY142" s="26"/>
      <c r="GZ142" s="26"/>
      <c r="HA142" s="26"/>
      <c r="HB142" s="26"/>
      <c r="HC142" s="26"/>
      <c r="HD142" s="26"/>
      <c r="HE142" s="26"/>
      <c r="HF142" s="26"/>
      <c r="HG142" s="26"/>
      <c r="HH142" s="26"/>
      <c r="HI142" s="26"/>
      <c r="HJ142" s="26"/>
      <c r="HK142" s="26"/>
      <c r="HL142" s="26"/>
      <c r="HM142" s="26"/>
      <c r="HN142" s="26"/>
      <c r="HO142" s="26"/>
      <c r="HP142" s="26"/>
      <c r="HQ142" s="26"/>
      <c r="HR142" s="26"/>
      <c r="HS142" s="26"/>
      <c r="HT142" s="26"/>
      <c r="HU142" s="26"/>
      <c r="HV142" s="26"/>
      <c r="HW142" s="26"/>
      <c r="HX142" s="26"/>
      <c r="HY142" s="26"/>
      <c r="HZ142" s="26"/>
      <c r="IA142" s="26"/>
      <c r="IB142" s="26"/>
      <c r="IC142" s="26"/>
      <c r="ID142" s="26"/>
      <c r="IE142" s="26"/>
      <c r="IF142" s="26"/>
      <c r="IG142" s="26"/>
      <c r="IH142" s="26"/>
      <c r="II142" s="26"/>
      <c r="IJ142" s="26"/>
      <c r="IK142" s="26"/>
      <c r="IL142" s="26"/>
      <c r="IM142" s="26"/>
      <c r="IN142" s="26"/>
      <c r="IO142" s="26"/>
      <c r="IP142" s="26"/>
      <c r="IQ142" s="26"/>
      <c r="IR142" s="26"/>
      <c r="IS142" s="26"/>
      <c r="IT142" s="26"/>
      <c r="IU142" s="26"/>
      <c r="IV142" s="26"/>
      <c r="IW142" s="26"/>
      <c r="IX142" s="26"/>
      <c r="IY142" s="26"/>
      <c r="IZ142" s="26"/>
      <c r="JA142" s="26"/>
      <c r="JB142" s="26"/>
      <c r="JC142" s="26"/>
      <c r="JD142" s="26"/>
      <c r="JE142" s="26"/>
      <c r="JF142" s="26"/>
      <c r="JG142" s="26"/>
      <c r="JH142" s="26"/>
      <c r="JI142" s="26"/>
      <c r="JJ142" s="26"/>
      <c r="JK142" s="26"/>
      <c r="JL142" s="26"/>
      <c r="JM142" s="26"/>
      <c r="JN142" s="26"/>
      <c r="JO142" s="26"/>
      <c r="JP142" s="26"/>
      <c r="JQ142" s="26"/>
      <c r="JR142" s="26"/>
      <c r="JS142" s="26"/>
      <c r="JT142" s="26"/>
      <c r="JU142" s="26"/>
      <c r="JV142" s="26"/>
      <c r="JW142" s="26"/>
      <c r="JX142" s="26"/>
      <c r="JY142" s="26"/>
      <c r="JZ142" s="26"/>
      <c r="KA142" s="26"/>
      <c r="KB142" s="26"/>
      <c r="KC142" s="26"/>
      <c r="KD142" s="26"/>
      <c r="KE142" s="26"/>
      <c r="KF142" s="26"/>
      <c r="KG142" s="26"/>
      <c r="KH142" s="26"/>
      <c r="KI142" s="26"/>
      <c r="KJ142" s="26"/>
      <c r="KK142" s="26"/>
      <c r="KL142" s="26"/>
      <c r="KM142" s="26"/>
      <c r="KN142" s="26"/>
      <c r="KO142" s="26"/>
      <c r="KP142" s="26"/>
      <c r="KQ142" s="26"/>
      <c r="KR142" s="26"/>
      <c r="KS142" s="26"/>
      <c r="KT142" s="26"/>
      <c r="KU142" s="26"/>
      <c r="KV142" s="26"/>
      <c r="KW142" s="26"/>
      <c r="KX142" s="26"/>
      <c r="KY142" s="26"/>
      <c r="KZ142" s="26"/>
      <c r="LA142" s="26"/>
      <c r="LB142" s="26"/>
      <c r="LC142" s="26"/>
      <c r="LD142" s="26"/>
      <c r="LE142" s="26"/>
      <c r="LF142" s="26"/>
      <c r="LG142" s="26"/>
      <c r="LH142" s="26"/>
      <c r="LI142" s="26"/>
      <c r="LJ142" s="26"/>
      <c r="LK142" s="26"/>
      <c r="LL142" s="26"/>
      <c r="LM142" s="26"/>
      <c r="LN142" s="26"/>
      <c r="LO142" s="26"/>
      <c r="LP142" s="26"/>
      <c r="LQ142" s="26"/>
      <c r="LR142" s="26"/>
      <c r="LS142" s="26"/>
      <c r="LT142" s="26"/>
      <c r="LU142" s="26"/>
      <c r="LV142" s="26"/>
      <c r="LW142" s="26"/>
      <c r="LX142" s="26"/>
      <c r="LY142" s="26"/>
      <c r="LZ142" s="26"/>
      <c r="MA142" s="26"/>
      <c r="MB142" s="26"/>
      <c r="MC142" s="26"/>
      <c r="MD142" s="26"/>
      <c r="ME142" s="26"/>
      <c r="MF142" s="26"/>
      <c r="MG142" s="26"/>
      <c r="MH142" s="26"/>
      <c r="MI142" s="26"/>
      <c r="MJ142" s="26"/>
      <c r="MK142" s="26"/>
      <c r="ML142" s="26"/>
      <c r="MM142" s="26"/>
      <c r="MN142" s="26"/>
      <c r="MO142" s="26"/>
      <c r="MP142" s="26"/>
      <c r="MQ142" s="26"/>
      <c r="MR142" s="26"/>
      <c r="MS142" s="26"/>
      <c r="MT142" s="26"/>
      <c r="MU142" s="26"/>
      <c r="MV142" s="26"/>
      <c r="MW142" s="26"/>
      <c r="MX142" s="26"/>
      <c r="MY142" s="26"/>
      <c r="MZ142" s="26"/>
      <c r="NA142" s="26"/>
      <c r="NB142" s="26"/>
      <c r="NC142" s="26"/>
      <c r="ND142" s="26"/>
      <c r="NE142" s="26"/>
      <c r="NF142" s="26"/>
      <c r="NG142" s="26"/>
      <c r="NH142" s="26"/>
      <c r="NI142" s="26"/>
      <c r="NJ142" s="26"/>
      <c r="NK142" s="26"/>
      <c r="NL142" s="26"/>
      <c r="NM142" s="26"/>
      <c r="NN142" s="26"/>
      <c r="NO142" s="26"/>
      <c r="NP142" s="26"/>
      <c r="NQ142" s="26"/>
      <c r="NR142" s="26"/>
      <c r="NS142" s="26"/>
      <c r="NT142" s="26"/>
      <c r="NU142" s="26"/>
      <c r="NV142" s="26"/>
      <c r="NW142" s="26"/>
      <c r="NX142" s="26"/>
      <c r="NY142" s="26"/>
      <c r="NZ142" s="26"/>
      <c r="OA142" s="26"/>
      <c r="OB142" s="26"/>
      <c r="OC142" s="26"/>
      <c r="OD142" s="26"/>
      <c r="OE142" s="26"/>
      <c r="OF142" s="26"/>
      <c r="OG142" s="26"/>
      <c r="OH142" s="26"/>
      <c r="OI142" s="26"/>
      <c r="OJ142" s="26"/>
      <c r="OK142" s="26"/>
      <c r="OL142" s="26"/>
      <c r="OM142" s="26"/>
      <c r="ON142" s="26"/>
      <c r="OO142" s="26"/>
      <c r="OP142" s="26"/>
      <c r="OQ142" s="26"/>
      <c r="OR142" s="26"/>
      <c r="OS142" s="26"/>
      <c r="OT142" s="26"/>
      <c r="OU142" s="26"/>
      <c r="OV142" s="26"/>
      <c r="OW142" s="26"/>
      <c r="OX142" s="26"/>
      <c r="OY142" s="26"/>
      <c r="OZ142" s="26"/>
      <c r="PA142" s="26"/>
      <c r="PB142" s="26"/>
      <c r="PC142" s="26"/>
      <c r="PD142" s="26"/>
      <c r="PE142" s="26"/>
      <c r="PF142" s="26"/>
      <c r="PG142" s="26"/>
      <c r="PH142" s="26"/>
      <c r="PI142" s="26"/>
      <c r="PJ142" s="26"/>
      <c r="PK142" s="26"/>
      <c r="PL142" s="26"/>
      <c r="PM142" s="26"/>
      <c r="PN142" s="26"/>
      <c r="PO142" s="26"/>
      <c r="PP142" s="26"/>
      <c r="PQ142" s="26"/>
      <c r="PR142" s="26"/>
      <c r="PS142" s="26"/>
      <c r="PT142" s="26"/>
      <c r="PU142" s="26"/>
      <c r="PV142" s="26"/>
      <c r="PW142" s="26"/>
      <c r="PX142" s="26"/>
      <c r="PY142" s="26"/>
      <c r="PZ142" s="26"/>
      <c r="QA142" s="26"/>
      <c r="QB142" s="26"/>
      <c r="QC142" s="26"/>
      <c r="QD142" s="26"/>
      <c r="QE142" s="26"/>
      <c r="QF142" s="26"/>
      <c r="QG142" s="26"/>
      <c r="QH142" s="26"/>
      <c r="QI142" s="26"/>
      <c r="QJ142" s="26"/>
      <c r="QK142" s="26"/>
      <c r="QL142" s="26"/>
      <c r="QM142" s="26"/>
      <c r="QN142" s="26"/>
      <c r="QO142" s="26"/>
      <c r="QP142" s="26"/>
      <c r="QQ142" s="26"/>
      <c r="QR142" s="26"/>
      <c r="QS142" s="26"/>
      <c r="QT142" s="26"/>
      <c r="QU142" s="26"/>
      <c r="QV142" s="26"/>
      <c r="QW142" s="26"/>
      <c r="QX142" s="26"/>
      <c r="QY142" s="26"/>
      <c r="QZ142" s="26"/>
      <c r="RA142" s="26"/>
      <c r="RB142" s="26"/>
      <c r="RC142" s="26"/>
      <c r="RD142" s="26"/>
      <c r="RE142" s="26"/>
      <c r="RF142" s="26"/>
      <c r="RG142" s="26"/>
      <c r="RH142" s="26"/>
      <c r="RI142" s="26"/>
      <c r="RJ142" s="26"/>
      <c r="RK142" s="26"/>
      <c r="RL142" s="26"/>
      <c r="RM142" s="26"/>
      <c r="RN142" s="26"/>
      <c r="RO142" s="26"/>
      <c r="RP142" s="26"/>
      <c r="RQ142" s="26"/>
      <c r="RR142" s="26"/>
      <c r="RS142" s="26"/>
      <c r="RT142" s="26"/>
      <c r="RU142" s="26"/>
      <c r="RV142" s="26"/>
      <c r="RW142" s="26"/>
      <c r="RX142" s="26"/>
      <c r="RY142" s="26"/>
      <c r="RZ142" s="26"/>
      <c r="SA142" s="26"/>
      <c r="SB142" s="26"/>
      <c r="SC142" s="26"/>
      <c r="SD142" s="26"/>
      <c r="SE142" s="26"/>
      <c r="SF142" s="26"/>
      <c r="SG142" s="26"/>
      <c r="SH142" s="26"/>
      <c r="SI142" s="26"/>
      <c r="SJ142" s="26"/>
      <c r="SK142" s="26"/>
      <c r="SL142" s="26"/>
      <c r="SM142" s="26"/>
      <c r="SN142" s="26"/>
      <c r="SO142" s="26"/>
      <c r="SP142" s="26"/>
      <c r="SQ142" s="26"/>
      <c r="SR142" s="26"/>
      <c r="SS142" s="26"/>
      <c r="ST142" s="26"/>
      <c r="SU142" s="26"/>
      <c r="SV142" s="26"/>
      <c r="SW142" s="26"/>
      <c r="SX142" s="26"/>
      <c r="SY142" s="26"/>
      <c r="SZ142" s="26"/>
      <c r="TA142" s="26"/>
      <c r="TB142" s="26"/>
      <c r="TC142" s="26"/>
      <c r="TD142" s="26"/>
      <c r="TE142" s="26"/>
      <c r="TF142" s="26"/>
      <c r="TG142" s="26"/>
      <c r="TH142" s="26"/>
      <c r="TI142" s="26"/>
      <c r="TJ142" s="26"/>
      <c r="TK142" s="26"/>
      <c r="TL142" s="26"/>
      <c r="TM142" s="26"/>
      <c r="TN142" s="26"/>
      <c r="TO142" s="26"/>
      <c r="TP142" s="26"/>
      <c r="TQ142" s="26"/>
      <c r="TR142" s="26"/>
      <c r="TS142" s="26"/>
      <c r="TT142" s="26"/>
      <c r="TU142" s="26"/>
      <c r="TV142" s="26"/>
      <c r="TW142" s="26"/>
      <c r="TX142" s="26"/>
      <c r="TY142" s="26"/>
      <c r="TZ142" s="26"/>
      <c r="UA142" s="26"/>
      <c r="UB142" s="26"/>
      <c r="UC142" s="26"/>
      <c r="UD142" s="26"/>
      <c r="UE142" s="26"/>
      <c r="UF142" s="26"/>
      <c r="UG142" s="26"/>
      <c r="UH142" s="26"/>
      <c r="UI142" s="26"/>
      <c r="UJ142" s="26"/>
      <c r="UK142" s="26"/>
      <c r="UL142" s="26"/>
      <c r="UM142" s="26"/>
      <c r="UN142" s="26"/>
      <c r="UO142" s="26"/>
      <c r="UP142" s="26"/>
      <c r="UQ142" s="26"/>
      <c r="UR142" s="26"/>
      <c r="US142" s="26"/>
      <c r="UT142" s="26"/>
      <c r="UU142" s="26"/>
      <c r="UV142" s="26"/>
      <c r="UW142" s="26"/>
      <c r="UX142" s="26"/>
      <c r="UY142" s="26"/>
      <c r="UZ142" s="26"/>
      <c r="VA142" s="26"/>
      <c r="VB142" s="26"/>
      <c r="VC142" s="26"/>
      <c r="VD142" s="26"/>
      <c r="VE142" s="26"/>
      <c r="VF142" s="26"/>
      <c r="VG142" s="26"/>
      <c r="VH142" s="26"/>
      <c r="VI142" s="26"/>
      <c r="VJ142" s="26"/>
      <c r="VK142" s="26"/>
      <c r="VL142" s="26"/>
      <c r="VM142" s="26"/>
      <c r="VN142" s="26"/>
      <c r="VO142" s="26"/>
      <c r="VP142" s="26"/>
      <c r="VQ142" s="26"/>
      <c r="VR142" s="26"/>
      <c r="VS142" s="26"/>
      <c r="VT142" s="26"/>
      <c r="VU142" s="26"/>
      <c r="VV142" s="26"/>
      <c r="VW142" s="26"/>
      <c r="VX142" s="26"/>
      <c r="VY142" s="26"/>
      <c r="VZ142" s="26"/>
      <c r="WA142" s="26"/>
      <c r="WB142" s="26"/>
      <c r="WC142" s="26"/>
      <c r="WD142" s="26"/>
      <c r="WE142" s="26"/>
      <c r="WF142" s="26"/>
      <c r="WG142" s="26"/>
      <c r="WH142" s="26"/>
      <c r="WI142" s="26"/>
      <c r="WJ142" s="26"/>
      <c r="WK142" s="26"/>
      <c r="WL142" s="26"/>
      <c r="WM142" s="26"/>
      <c r="WN142" s="26"/>
      <c r="WO142" s="26"/>
      <c r="WP142" s="26"/>
      <c r="WQ142" s="26"/>
      <c r="WR142" s="26"/>
      <c r="WS142" s="26"/>
      <c r="WT142" s="26"/>
      <c r="WU142" s="26"/>
      <c r="WV142" s="26"/>
      <c r="WW142" s="26"/>
      <c r="WX142" s="26"/>
      <c r="WY142" s="26"/>
      <c r="WZ142" s="26"/>
      <c r="XA142" s="26"/>
      <c r="XB142" s="26"/>
      <c r="XC142" s="26"/>
      <c r="XD142" s="26"/>
      <c r="XE142" s="26"/>
      <c r="XF142" s="26"/>
      <c r="XG142" s="26"/>
      <c r="XH142" s="26"/>
      <c r="XI142" s="26"/>
      <c r="XJ142" s="26"/>
      <c r="XK142" s="26"/>
      <c r="XL142" s="26"/>
      <c r="XM142" s="26"/>
      <c r="XN142" s="26"/>
      <c r="XO142" s="26"/>
      <c r="XP142" s="26"/>
      <c r="XQ142" s="26"/>
      <c r="XR142" s="26"/>
      <c r="XS142" s="26"/>
      <c r="XT142" s="26"/>
      <c r="XU142" s="26"/>
      <c r="XV142" s="26"/>
      <c r="XW142" s="26"/>
      <c r="XX142" s="26"/>
      <c r="XY142" s="26"/>
      <c r="XZ142" s="26"/>
      <c r="YA142" s="26"/>
      <c r="YB142" s="26"/>
      <c r="YC142" s="26"/>
      <c r="YD142" s="26"/>
      <c r="YE142" s="26"/>
      <c r="YF142" s="26"/>
      <c r="YG142" s="26"/>
      <c r="YH142" s="26"/>
      <c r="YI142" s="26"/>
      <c r="YJ142" s="26"/>
      <c r="YK142" s="26"/>
      <c r="YL142" s="26"/>
      <c r="YM142" s="26"/>
      <c r="YN142" s="26"/>
      <c r="YO142" s="26"/>
      <c r="YP142" s="26"/>
      <c r="YQ142" s="26"/>
      <c r="YR142" s="26"/>
      <c r="YS142" s="26"/>
      <c r="YT142" s="26"/>
      <c r="YU142" s="26"/>
      <c r="YV142" s="26"/>
      <c r="YW142" s="26"/>
      <c r="YX142" s="26"/>
      <c r="YY142" s="26"/>
      <c r="YZ142" s="26"/>
      <c r="ZA142" s="26"/>
      <c r="ZB142" s="26"/>
      <c r="ZC142" s="26"/>
      <c r="ZD142" s="26"/>
      <c r="ZE142" s="26"/>
      <c r="ZF142" s="26"/>
      <c r="ZG142" s="26"/>
      <c r="ZH142" s="26"/>
      <c r="ZI142" s="26"/>
      <c r="ZJ142" s="26"/>
      <c r="ZK142" s="26"/>
      <c r="ZL142" s="26"/>
      <c r="ZM142" s="26"/>
      <c r="ZN142" s="26"/>
      <c r="ZO142" s="26"/>
      <c r="ZP142" s="26"/>
      <c r="ZQ142" s="26"/>
      <c r="ZR142" s="26"/>
      <c r="ZS142" s="26"/>
      <c r="ZT142" s="26"/>
      <c r="ZU142" s="26"/>
      <c r="ZV142" s="26"/>
      <c r="ZW142" s="26"/>
      <c r="ZX142" s="26"/>
      <c r="ZY142" s="26"/>
      <c r="ZZ142" s="26"/>
      <c r="AAA142" s="26"/>
      <c r="AAB142" s="26"/>
      <c r="AAC142" s="26"/>
      <c r="AAD142" s="26"/>
      <c r="AAE142" s="26"/>
      <c r="AAF142" s="26"/>
      <c r="AAG142" s="26"/>
      <c r="AAH142" s="26"/>
      <c r="AAI142" s="26"/>
      <c r="AAJ142" s="26"/>
      <c r="AAK142" s="26"/>
      <c r="AAL142" s="26"/>
      <c r="AAM142" s="26"/>
      <c r="AAN142" s="26"/>
      <c r="AAO142" s="26"/>
      <c r="AAP142" s="26"/>
      <c r="AAQ142" s="26"/>
      <c r="AAR142" s="26"/>
      <c r="AAS142" s="26"/>
      <c r="AAT142" s="26"/>
      <c r="AAU142" s="26"/>
      <c r="AAV142" s="26"/>
      <c r="AAW142" s="26"/>
      <c r="AAX142" s="26"/>
      <c r="AAY142" s="26"/>
      <c r="AAZ142" s="26"/>
      <c r="ABA142" s="26"/>
      <c r="ABB142" s="26"/>
      <c r="ABC142" s="26"/>
      <c r="ABD142" s="26"/>
      <c r="ABE142" s="26"/>
      <c r="ABF142" s="26"/>
      <c r="ABG142" s="26"/>
      <c r="ABH142" s="26"/>
      <c r="ABI142" s="26"/>
      <c r="ABJ142" s="26"/>
      <c r="ABK142" s="26"/>
      <c r="ABL142" s="26"/>
      <c r="ABM142" s="26"/>
      <c r="ABN142" s="26"/>
      <c r="ABO142" s="26"/>
      <c r="ABP142" s="26"/>
      <c r="ABQ142" s="26"/>
      <c r="ABR142" s="26"/>
      <c r="ABS142" s="26"/>
      <c r="ABT142" s="26"/>
      <c r="ABU142" s="26"/>
      <c r="ABV142" s="26"/>
      <c r="ABW142" s="26"/>
      <c r="ABX142" s="26"/>
      <c r="ABY142" s="26"/>
      <c r="ABZ142" s="26"/>
      <c r="ACA142" s="26"/>
      <c r="ACB142" s="26"/>
      <c r="ACC142" s="26"/>
      <c r="ACD142" s="26"/>
      <c r="ACE142" s="26"/>
      <c r="ACF142" s="26"/>
      <c r="ACG142" s="26"/>
      <c r="ACH142" s="26"/>
      <c r="ACI142" s="26"/>
      <c r="ACJ142" s="26"/>
      <c r="ACK142" s="26"/>
      <c r="ACL142" s="26"/>
      <c r="ACM142" s="26"/>
      <c r="ACN142" s="26"/>
      <c r="ACO142" s="26"/>
      <c r="ACP142" s="26"/>
      <c r="ACQ142" s="26"/>
      <c r="ACR142" s="26"/>
      <c r="ACS142" s="26"/>
      <c r="ACT142" s="26"/>
      <c r="ACU142" s="26"/>
      <c r="ACV142" s="26"/>
      <c r="ACW142" s="26"/>
      <c r="ACX142" s="26"/>
      <c r="ACY142" s="26"/>
      <c r="ACZ142" s="26"/>
      <c r="ADA142" s="26"/>
      <c r="ADB142" s="26"/>
      <c r="ADC142" s="26"/>
      <c r="ADD142" s="26"/>
      <c r="ADE142" s="26"/>
      <c r="ADF142" s="26"/>
      <c r="ADG142" s="26"/>
      <c r="ADH142" s="26"/>
      <c r="ADI142" s="26"/>
      <c r="ADJ142" s="26"/>
      <c r="ADK142" s="26"/>
      <c r="ADL142" s="26"/>
      <c r="ADM142" s="26"/>
      <c r="ADN142" s="26"/>
      <c r="ADO142" s="26"/>
      <c r="ADP142" s="26"/>
      <c r="ADQ142" s="26"/>
      <c r="ADR142" s="26"/>
      <c r="ADS142" s="26"/>
      <c r="ADT142" s="26"/>
      <c r="ADU142" s="26"/>
      <c r="ADV142" s="26"/>
      <c r="ADW142" s="26"/>
      <c r="ADX142" s="26"/>
      <c r="ADY142" s="26"/>
      <c r="ADZ142" s="26"/>
      <c r="AEA142" s="26"/>
      <c r="AEB142" s="26"/>
      <c r="AEC142" s="26"/>
      <c r="AED142" s="26"/>
      <c r="AEE142" s="26"/>
      <c r="AEF142" s="26"/>
      <c r="AEG142" s="26"/>
      <c r="AEH142" s="26"/>
      <c r="AEI142" s="26"/>
      <c r="AEJ142" s="26"/>
      <c r="AEK142" s="26"/>
      <c r="AEL142" s="26"/>
      <c r="AEM142" s="26"/>
      <c r="AEN142" s="26"/>
      <c r="AEO142" s="26"/>
      <c r="AEP142" s="26"/>
      <c r="AEQ142" s="26"/>
      <c r="AER142" s="26"/>
      <c r="AES142" s="26"/>
      <c r="AET142" s="26"/>
      <c r="AEU142" s="26"/>
      <c r="AEV142" s="26"/>
      <c r="AEW142" s="26"/>
      <c r="AEX142" s="26"/>
      <c r="AEY142" s="26"/>
      <c r="AEZ142" s="26"/>
      <c r="AFA142" s="26"/>
      <c r="AFB142" s="26"/>
      <c r="AFC142" s="26"/>
      <c r="AFD142" s="26"/>
      <c r="AFE142" s="26"/>
      <c r="AFF142" s="26"/>
      <c r="AFG142" s="26"/>
      <c r="AFH142" s="26"/>
      <c r="AFI142" s="26"/>
      <c r="AFJ142" s="26"/>
      <c r="AFK142" s="26"/>
      <c r="AFL142" s="26"/>
      <c r="AFM142" s="26"/>
      <c r="AFN142" s="26"/>
      <c r="AFO142" s="26"/>
      <c r="AFP142" s="26"/>
      <c r="AFQ142" s="26"/>
      <c r="AFR142" s="26"/>
      <c r="AFS142" s="26"/>
      <c r="AFT142" s="26"/>
      <c r="AFU142" s="26"/>
      <c r="AFV142" s="26"/>
      <c r="AFW142" s="26"/>
      <c r="AFX142" s="26"/>
      <c r="AFY142" s="26"/>
      <c r="AFZ142" s="26"/>
      <c r="AGA142" s="26"/>
      <c r="AGB142" s="26"/>
      <c r="AGC142" s="26"/>
      <c r="AGD142" s="26"/>
      <c r="AGE142" s="26"/>
      <c r="AGF142" s="26"/>
      <c r="AGG142" s="26"/>
      <c r="AGH142" s="26"/>
      <c r="AGI142" s="26"/>
      <c r="AGJ142" s="26"/>
      <c r="AGK142" s="26"/>
      <c r="AGL142" s="26"/>
      <c r="AGM142" s="26"/>
      <c r="AGN142" s="26"/>
      <c r="AGO142" s="26"/>
      <c r="AGP142" s="26"/>
      <c r="AGQ142" s="26"/>
      <c r="AGR142" s="26"/>
      <c r="AGS142" s="26"/>
      <c r="AGT142" s="26"/>
      <c r="AGU142" s="26"/>
      <c r="AGV142" s="26"/>
      <c r="AGW142" s="26"/>
      <c r="AGX142" s="26"/>
      <c r="AGY142" s="26"/>
      <c r="AGZ142" s="26"/>
      <c r="AHA142" s="26"/>
      <c r="AHB142" s="26"/>
      <c r="AHC142" s="26"/>
      <c r="AHD142" s="26"/>
      <c r="AHE142" s="26"/>
      <c r="AHF142" s="26"/>
      <c r="AHG142" s="26"/>
      <c r="AHH142" s="26"/>
      <c r="AHI142" s="26"/>
      <c r="AHJ142" s="26"/>
      <c r="AHK142" s="26"/>
      <c r="AHL142" s="26"/>
      <c r="AHM142" s="26"/>
      <c r="AHN142" s="26"/>
      <c r="AHO142" s="26"/>
      <c r="AHP142" s="26"/>
      <c r="AHQ142" s="26"/>
      <c r="AHR142" s="26"/>
      <c r="AHS142" s="26"/>
      <c r="AHT142" s="26"/>
      <c r="AHU142" s="26"/>
      <c r="AHV142" s="26"/>
      <c r="AHW142" s="26"/>
      <c r="AHX142" s="26"/>
      <c r="AHY142" s="26"/>
      <c r="AHZ142" s="26"/>
      <c r="AIA142" s="26"/>
      <c r="AIB142" s="26"/>
      <c r="AIC142" s="26"/>
      <c r="AID142" s="26"/>
      <c r="AIE142" s="26"/>
      <c r="AIF142" s="26"/>
      <c r="AIG142" s="26"/>
      <c r="AIH142" s="26"/>
      <c r="AII142" s="26"/>
      <c r="AIJ142" s="26"/>
      <c r="AIK142" s="26"/>
      <c r="AIL142" s="26"/>
      <c r="AIM142" s="26"/>
      <c r="AIN142" s="26"/>
      <c r="AIO142" s="26"/>
      <c r="AIP142" s="26"/>
      <c r="AIQ142" s="26"/>
      <c r="AIR142" s="26"/>
      <c r="AIS142" s="26"/>
      <c r="AIT142" s="26"/>
      <c r="AIU142" s="26"/>
      <c r="AIV142" s="26"/>
      <c r="AIW142" s="26"/>
      <c r="AIX142" s="26"/>
      <c r="AIY142" s="26"/>
      <c r="AIZ142" s="26"/>
      <c r="AJA142" s="26"/>
      <c r="AJB142" s="26"/>
      <c r="AJC142" s="26"/>
      <c r="AJD142" s="26"/>
      <c r="AJE142" s="26"/>
      <c r="AJF142" s="26"/>
      <c r="AJG142" s="26"/>
      <c r="AJH142" s="26"/>
      <c r="AJI142" s="26"/>
      <c r="AJJ142" s="26"/>
      <c r="AJK142" s="26"/>
      <c r="AJL142" s="26"/>
      <c r="AJM142" s="26"/>
      <c r="AJN142" s="26"/>
      <c r="AJO142" s="26"/>
      <c r="AJP142" s="26"/>
      <c r="AJQ142" s="26"/>
      <c r="AJR142" s="26"/>
      <c r="AJS142" s="26"/>
      <c r="AJT142" s="26"/>
      <c r="AJU142" s="26"/>
      <c r="AJV142" s="26"/>
      <c r="AJW142" s="26"/>
      <c r="AJX142" s="26"/>
      <c r="AJY142" s="26"/>
      <c r="AJZ142" s="26"/>
      <c r="AKA142" s="26"/>
      <c r="AKB142" s="26"/>
      <c r="AKC142" s="26"/>
      <c r="AKD142" s="26"/>
      <c r="AKE142" s="26"/>
      <c r="AKF142" s="26"/>
      <c r="AKG142" s="26"/>
      <c r="AKH142" s="26"/>
      <c r="AKI142" s="26"/>
      <c r="AKJ142" s="26"/>
      <c r="AKK142" s="26"/>
      <c r="AKL142" s="26"/>
      <c r="AKM142" s="26"/>
      <c r="AKN142" s="26"/>
      <c r="AKO142" s="26"/>
      <c r="AKP142" s="26"/>
      <c r="AKQ142" s="26"/>
      <c r="AKR142" s="26"/>
      <c r="AKS142" s="26"/>
      <c r="AKT142" s="26"/>
      <c r="AKU142" s="26"/>
      <c r="AKV142" s="26"/>
      <c r="AKW142" s="26"/>
      <c r="AKX142" s="26"/>
      <c r="AKY142" s="26"/>
      <c r="AKZ142" s="26"/>
      <c r="ALA142" s="26"/>
      <c r="ALB142" s="26"/>
      <c r="ALC142" s="26"/>
      <c r="ALD142" s="26"/>
      <c r="ALE142" s="26"/>
      <c r="ALF142" s="26"/>
      <c r="ALG142" s="26"/>
      <c r="ALH142" s="26"/>
      <c r="ALI142" s="26"/>
      <c r="ALJ142" s="26"/>
      <c r="ALK142" s="26"/>
      <c r="ALL142" s="26"/>
      <c r="ALM142" s="26"/>
      <c r="ALN142" s="26"/>
      <c r="ALO142" s="26"/>
      <c r="ALP142" s="26"/>
      <c r="ALQ142" s="26"/>
      <c r="ALR142" s="26"/>
      <c r="ALS142" s="26"/>
      <c r="ALT142" s="26"/>
      <c r="ALU142" s="26"/>
      <c r="ALV142" s="26"/>
      <c r="ALW142" s="26"/>
      <c r="ALX142" s="26"/>
      <c r="ALY142" s="26"/>
      <c r="ALZ142" s="26"/>
      <c r="AMA142" s="26"/>
      <c r="AMB142" s="26"/>
      <c r="AMC142" s="26"/>
      <c r="AMD142" s="26"/>
      <c r="AME142" s="26"/>
      <c r="AMF142" s="26"/>
      <c r="AMG142" s="26"/>
      <c r="AMH142" s="26"/>
      <c r="AMI142" s="26"/>
      <c r="AMJ142" s="26"/>
      <c r="AMK142" s="26"/>
      <c r="AML142" s="26"/>
      <c r="AMM142" s="26"/>
      <c r="AMN142" s="26"/>
      <c r="AMO142" s="26"/>
      <c r="AMP142" s="26"/>
      <c r="AMQ142" s="26"/>
      <c r="AMR142" s="26"/>
      <c r="AMS142" s="26"/>
      <c r="AMT142" s="26"/>
      <c r="AMU142" s="26"/>
      <c r="AMV142" s="26"/>
      <c r="AMW142" s="26"/>
      <c r="AMX142" s="26"/>
      <c r="AMY142" s="26"/>
      <c r="AMZ142" s="26"/>
      <c r="ANA142" s="26"/>
      <c r="ANB142" s="26"/>
      <c r="ANC142" s="26"/>
      <c r="AND142" s="26"/>
      <c r="ANE142" s="26"/>
      <c r="ANF142" s="26"/>
      <c r="ANG142" s="26"/>
      <c r="ANH142" s="26"/>
      <c r="ANI142" s="26"/>
      <c r="ANJ142" s="26"/>
      <c r="ANK142" s="26"/>
      <c r="ANL142" s="26"/>
      <c r="ANM142" s="26"/>
      <c r="ANN142" s="26"/>
      <c r="ANO142" s="26"/>
      <c r="ANP142" s="26"/>
      <c r="ANQ142" s="26"/>
      <c r="ANR142" s="26"/>
      <c r="ANS142" s="26"/>
      <c r="ANT142" s="26"/>
      <c r="ANU142" s="26"/>
      <c r="ANV142" s="26"/>
      <c r="ANW142" s="26"/>
      <c r="ANX142" s="26"/>
      <c r="ANY142" s="26"/>
      <c r="ANZ142" s="26"/>
      <c r="AOA142" s="26"/>
      <c r="AOB142" s="26"/>
      <c r="AOC142" s="26"/>
      <c r="AOD142" s="26"/>
      <c r="AOE142" s="26"/>
      <c r="AOF142" s="26"/>
      <c r="AOG142" s="26"/>
      <c r="AOH142" s="26"/>
      <c r="AOI142" s="26"/>
      <c r="AOJ142" s="26"/>
      <c r="AOK142" s="26"/>
      <c r="AOL142" s="26"/>
      <c r="AOM142" s="26"/>
      <c r="AON142" s="26"/>
      <c r="AOO142" s="26"/>
      <c r="AOP142" s="26"/>
      <c r="AOQ142" s="26"/>
      <c r="AOR142" s="26"/>
      <c r="AOS142" s="26"/>
      <c r="AOT142" s="26"/>
      <c r="AOU142" s="26"/>
      <c r="AOV142" s="26"/>
      <c r="AOW142" s="26"/>
      <c r="AOX142" s="26"/>
      <c r="AOY142" s="26"/>
      <c r="AOZ142" s="26"/>
      <c r="APA142" s="26"/>
      <c r="APB142" s="26"/>
      <c r="APC142" s="26"/>
      <c r="APD142" s="26"/>
      <c r="APE142" s="26"/>
      <c r="APF142" s="26"/>
      <c r="APG142" s="26"/>
      <c r="APH142" s="26"/>
      <c r="API142" s="26"/>
      <c r="APJ142" s="26"/>
      <c r="APK142" s="26"/>
      <c r="APL142" s="26"/>
      <c r="APM142" s="26"/>
      <c r="APN142" s="26"/>
      <c r="APO142" s="26"/>
      <c r="APP142" s="26"/>
      <c r="APQ142" s="26"/>
      <c r="APR142" s="26"/>
      <c r="APS142" s="26"/>
      <c r="APT142" s="26"/>
      <c r="APU142" s="26"/>
      <c r="APV142" s="26"/>
      <c r="APW142" s="26"/>
      <c r="APX142" s="26"/>
      <c r="APY142" s="26"/>
      <c r="APZ142" s="26"/>
      <c r="AQA142" s="26"/>
      <c r="AQB142" s="26"/>
      <c r="AQC142" s="26"/>
      <c r="AQD142" s="26"/>
      <c r="AQE142" s="26"/>
      <c r="AQF142" s="26"/>
      <c r="AQG142" s="26"/>
      <c r="AQH142" s="26"/>
      <c r="AQI142" s="26"/>
      <c r="AQJ142" s="26"/>
      <c r="AQK142" s="26"/>
      <c r="AQL142" s="26"/>
      <c r="AQM142" s="26"/>
      <c r="AQN142" s="26"/>
      <c r="AQO142" s="26"/>
      <c r="AQP142" s="26"/>
      <c r="AQQ142" s="26"/>
      <c r="AQR142" s="26"/>
      <c r="AQS142" s="26"/>
      <c r="AQT142" s="26"/>
      <c r="AQU142" s="26"/>
      <c r="AQV142" s="26"/>
      <c r="AQW142" s="26"/>
      <c r="AQX142" s="26"/>
      <c r="AQY142" s="26"/>
      <c r="AQZ142" s="26"/>
      <c r="ARA142" s="26"/>
      <c r="ARB142" s="26"/>
      <c r="ARC142" s="26"/>
      <c r="ARD142" s="26"/>
      <c r="ARE142" s="26"/>
      <c r="ARF142" s="26"/>
      <c r="ARG142" s="26"/>
      <c r="ARH142" s="26"/>
      <c r="ARI142" s="26"/>
      <c r="ARJ142" s="26"/>
      <c r="ARK142" s="26"/>
      <c r="ARL142" s="26"/>
      <c r="ARM142" s="26"/>
      <c r="ARN142" s="26"/>
      <c r="ARO142" s="26"/>
      <c r="ARP142" s="26"/>
      <c r="ARQ142" s="26"/>
      <c r="ARR142" s="26"/>
      <c r="ARS142" s="26"/>
      <c r="ART142" s="26"/>
      <c r="ARU142" s="26"/>
      <c r="ARV142" s="26"/>
      <c r="ARW142" s="26"/>
      <c r="ARX142" s="26"/>
      <c r="ARY142" s="26"/>
      <c r="ARZ142" s="26"/>
      <c r="ASA142" s="26"/>
      <c r="ASB142" s="26"/>
      <c r="ASC142" s="26"/>
      <c r="ASD142" s="26"/>
      <c r="ASE142" s="26"/>
      <c r="ASF142" s="26"/>
      <c r="ASG142" s="26"/>
      <c r="ASH142" s="26"/>
      <c r="ASI142" s="26"/>
      <c r="ASJ142" s="26"/>
      <c r="ASK142" s="26"/>
      <c r="ASL142" s="26"/>
      <c r="ASM142" s="26"/>
      <c r="ASN142" s="26"/>
      <c r="ASO142" s="26"/>
      <c r="ASP142" s="26"/>
      <c r="ASQ142" s="26"/>
      <c r="ASR142" s="26"/>
      <c r="ASS142" s="26"/>
      <c r="AST142" s="26"/>
      <c r="ASU142" s="26"/>
      <c r="ASV142" s="26"/>
      <c r="ASW142" s="26"/>
      <c r="ASX142" s="26"/>
      <c r="ASY142" s="26"/>
      <c r="ASZ142" s="26"/>
      <c r="ATA142" s="26"/>
      <c r="ATB142" s="26"/>
      <c r="ATC142" s="26"/>
      <c r="ATD142" s="26"/>
      <c r="ATE142" s="26"/>
      <c r="ATF142" s="26"/>
      <c r="ATG142" s="26"/>
      <c r="ATH142" s="26"/>
      <c r="ATI142" s="26"/>
      <c r="ATJ142" s="26"/>
      <c r="ATK142" s="26"/>
      <c r="ATL142" s="26"/>
      <c r="ATM142" s="26"/>
      <c r="ATN142" s="26"/>
      <c r="ATO142" s="26"/>
      <c r="ATP142" s="26"/>
      <c r="ATQ142" s="26"/>
      <c r="ATR142" s="26"/>
      <c r="ATS142" s="26"/>
      <c r="ATT142" s="26"/>
      <c r="ATU142" s="26"/>
      <c r="ATV142" s="26"/>
      <c r="ATW142" s="26"/>
      <c r="ATX142" s="26"/>
      <c r="ATY142" s="26"/>
      <c r="ATZ142" s="26"/>
      <c r="AUA142" s="26"/>
      <c r="AUB142" s="26"/>
      <c r="AUC142" s="26"/>
      <c r="AUD142" s="26"/>
      <c r="AUE142" s="26"/>
      <c r="AUF142" s="26"/>
      <c r="AUG142" s="26"/>
      <c r="AUH142" s="26"/>
      <c r="AUI142" s="26"/>
      <c r="AUJ142" s="26"/>
      <c r="AUK142" s="26"/>
      <c r="AUL142" s="26"/>
      <c r="AUM142" s="26"/>
      <c r="AUN142" s="26"/>
      <c r="AUO142" s="26"/>
      <c r="AUP142" s="26"/>
      <c r="AUQ142" s="26"/>
      <c r="AUR142" s="26"/>
      <c r="AUS142" s="26"/>
      <c r="AUT142" s="26"/>
      <c r="AUU142" s="26"/>
      <c r="AUV142" s="26"/>
      <c r="AUW142" s="26"/>
      <c r="AUX142" s="26"/>
      <c r="AUY142" s="26"/>
      <c r="AUZ142" s="26"/>
      <c r="AVA142" s="26"/>
      <c r="AVB142" s="26"/>
      <c r="AVC142" s="26"/>
      <c r="AVD142" s="26"/>
      <c r="AVE142" s="26"/>
      <c r="AVF142" s="26"/>
      <c r="AVG142" s="26"/>
      <c r="AVH142" s="26"/>
      <c r="AVI142" s="26"/>
      <c r="AVJ142" s="26"/>
      <c r="AVK142" s="26"/>
      <c r="AVL142" s="26"/>
      <c r="AVM142" s="26"/>
      <c r="AVN142" s="26"/>
      <c r="AVO142" s="26"/>
      <c r="AVP142" s="26"/>
      <c r="AVQ142" s="26"/>
      <c r="AVR142" s="26"/>
      <c r="AVS142" s="26"/>
      <c r="AVT142" s="26"/>
      <c r="AVU142" s="26"/>
      <c r="AVV142" s="26"/>
      <c r="AVW142" s="26"/>
      <c r="AVX142" s="26"/>
      <c r="AVY142" s="26"/>
      <c r="AVZ142" s="26"/>
      <c r="AWA142" s="26"/>
      <c r="AWB142" s="26"/>
      <c r="AWC142" s="26"/>
      <c r="AWD142" s="26"/>
      <c r="AWE142" s="26"/>
      <c r="AWF142" s="26"/>
      <c r="AWG142" s="26"/>
      <c r="AWH142" s="26"/>
      <c r="AWI142" s="26"/>
      <c r="AWJ142" s="26"/>
      <c r="AWK142" s="26"/>
      <c r="AWL142" s="26"/>
      <c r="AWM142" s="26"/>
      <c r="AWN142" s="26"/>
      <c r="AWO142" s="26"/>
      <c r="AWP142" s="26"/>
      <c r="AWQ142" s="26"/>
      <c r="AWR142" s="26"/>
      <c r="AWS142" s="26"/>
      <c r="AWT142" s="26"/>
      <c r="AWU142" s="26"/>
      <c r="AWV142" s="26"/>
      <c r="AWW142" s="26"/>
      <c r="AWX142" s="26"/>
      <c r="AWY142" s="26"/>
      <c r="AWZ142" s="26"/>
      <c r="AXA142" s="26"/>
      <c r="AXB142" s="26"/>
      <c r="AXC142" s="26"/>
      <c r="AXD142" s="26"/>
      <c r="AXE142" s="26"/>
      <c r="AXF142" s="26"/>
      <c r="AXG142" s="26"/>
      <c r="AXH142" s="26"/>
      <c r="AXI142" s="26"/>
      <c r="AXJ142" s="26"/>
      <c r="AXK142" s="26"/>
      <c r="AXL142" s="26"/>
      <c r="AXM142" s="26"/>
      <c r="AXN142" s="26"/>
      <c r="AXO142" s="26"/>
      <c r="AXP142" s="26"/>
      <c r="AXQ142" s="26"/>
      <c r="AXR142" s="26"/>
      <c r="AXS142" s="26"/>
      <c r="AXT142" s="26"/>
      <c r="AXU142" s="26"/>
      <c r="AXV142" s="26"/>
      <c r="AXW142" s="26"/>
      <c r="AXX142" s="26"/>
      <c r="AXY142" s="26"/>
      <c r="AXZ142" s="26"/>
      <c r="AYA142" s="26"/>
      <c r="AYB142" s="26"/>
      <c r="AYC142" s="26"/>
      <c r="AYD142" s="26"/>
      <c r="AYE142" s="26"/>
      <c r="AYF142" s="26"/>
      <c r="AYG142" s="26"/>
      <c r="AYH142" s="26"/>
      <c r="AYI142" s="26"/>
      <c r="AYJ142" s="26"/>
      <c r="AYK142" s="26"/>
      <c r="AYL142" s="26"/>
      <c r="AYM142" s="26"/>
      <c r="AYN142" s="26"/>
      <c r="AYO142" s="26"/>
      <c r="AYP142" s="26"/>
      <c r="AYQ142" s="26"/>
      <c r="AYR142" s="26"/>
      <c r="AYS142" s="26"/>
      <c r="AYT142" s="26"/>
      <c r="AYU142" s="26"/>
      <c r="AYV142" s="26"/>
      <c r="AYW142" s="26"/>
      <c r="AYX142" s="26"/>
      <c r="AYY142" s="26"/>
      <c r="AYZ142" s="26"/>
      <c r="AZA142" s="26"/>
      <c r="AZB142" s="26"/>
      <c r="AZC142" s="26"/>
      <c r="AZD142" s="26"/>
      <c r="AZE142" s="26"/>
      <c r="AZF142" s="26"/>
      <c r="AZG142" s="26"/>
      <c r="AZH142" s="26"/>
      <c r="AZI142" s="26"/>
      <c r="AZJ142" s="26"/>
      <c r="AZK142" s="26"/>
      <c r="AZL142" s="26"/>
      <c r="AZM142" s="26"/>
      <c r="AZN142" s="26"/>
      <c r="AZO142" s="26"/>
      <c r="AZP142" s="26"/>
      <c r="AZQ142" s="26"/>
      <c r="AZR142" s="26"/>
      <c r="AZS142" s="26"/>
      <c r="AZT142" s="26"/>
      <c r="AZU142" s="26"/>
      <c r="AZV142" s="26"/>
      <c r="AZW142" s="26"/>
      <c r="AZX142" s="26"/>
      <c r="AZY142" s="26"/>
      <c r="AZZ142" s="26"/>
      <c r="BAA142" s="26"/>
      <c r="BAB142" s="26"/>
      <c r="BAC142" s="26"/>
      <c r="BAD142" s="26"/>
      <c r="BAE142" s="26"/>
      <c r="BAF142" s="26"/>
      <c r="BAG142" s="26"/>
      <c r="BAH142" s="26"/>
      <c r="BAI142" s="26"/>
      <c r="BAJ142" s="26"/>
      <c r="BAK142" s="26"/>
      <c r="BAL142" s="26"/>
      <c r="BAM142" s="26"/>
      <c r="BAN142" s="26"/>
      <c r="BAO142" s="26"/>
      <c r="BAP142" s="26"/>
      <c r="BAQ142" s="26"/>
      <c r="BAR142" s="26"/>
      <c r="BAS142" s="26"/>
      <c r="BAT142" s="26"/>
      <c r="BAU142" s="26"/>
      <c r="BAV142" s="26"/>
      <c r="BAW142" s="26"/>
      <c r="BAX142" s="26"/>
      <c r="BAY142" s="26"/>
      <c r="BAZ142" s="26"/>
      <c r="BBA142" s="26"/>
      <c r="BBB142" s="26"/>
      <c r="BBC142" s="26"/>
      <c r="BBD142" s="26"/>
      <c r="BBE142" s="26"/>
      <c r="BBF142" s="26"/>
      <c r="BBG142" s="26"/>
      <c r="BBH142" s="26"/>
      <c r="BBI142" s="26"/>
      <c r="BBJ142" s="26"/>
      <c r="BBK142" s="26"/>
      <c r="BBL142" s="26"/>
      <c r="BBM142" s="26"/>
      <c r="BBN142" s="26"/>
      <c r="BBO142" s="26"/>
      <c r="BBP142" s="26"/>
      <c r="BBQ142" s="26"/>
      <c r="BBR142" s="26"/>
      <c r="BBS142" s="26"/>
      <c r="BBT142" s="26"/>
      <c r="BBU142" s="26"/>
      <c r="BBV142" s="26"/>
      <c r="BBW142" s="26"/>
      <c r="BBX142" s="26"/>
      <c r="BBY142" s="26"/>
      <c r="BBZ142" s="26"/>
      <c r="BCA142" s="26"/>
      <c r="BCB142" s="26"/>
      <c r="BCC142" s="26"/>
      <c r="BCD142" s="26"/>
      <c r="BCE142" s="26"/>
      <c r="BCF142" s="26"/>
      <c r="BCG142" s="26"/>
      <c r="BCH142" s="26"/>
      <c r="BCI142" s="26"/>
      <c r="BCJ142" s="26"/>
      <c r="BCK142" s="26"/>
      <c r="BCL142" s="26"/>
      <c r="BCM142" s="26"/>
      <c r="BCN142" s="26"/>
      <c r="BCO142" s="26"/>
      <c r="BCP142" s="26"/>
      <c r="BCQ142" s="26"/>
      <c r="BCR142" s="26"/>
      <c r="BCS142" s="26"/>
      <c r="BCT142" s="26"/>
      <c r="BCU142" s="26"/>
      <c r="BCV142" s="26"/>
      <c r="BCW142" s="26"/>
      <c r="BCX142" s="26"/>
      <c r="BCY142" s="26"/>
      <c r="BCZ142" s="26"/>
      <c r="BDA142" s="26"/>
      <c r="BDB142" s="26"/>
      <c r="BDC142" s="26"/>
      <c r="BDD142" s="26"/>
      <c r="BDE142" s="26"/>
      <c r="BDF142" s="26"/>
      <c r="BDG142" s="26"/>
      <c r="BDH142" s="26"/>
      <c r="BDI142" s="26"/>
      <c r="BDJ142" s="26"/>
      <c r="BDK142" s="26"/>
      <c r="BDL142" s="26"/>
      <c r="BDM142" s="26"/>
      <c r="BDN142" s="26"/>
      <c r="BDO142" s="26"/>
      <c r="BDP142" s="26"/>
      <c r="BDQ142" s="26"/>
      <c r="BDR142" s="26"/>
      <c r="BDS142" s="26"/>
      <c r="BDT142" s="26"/>
      <c r="BDU142" s="26"/>
      <c r="BDV142" s="26"/>
      <c r="BDW142" s="26"/>
      <c r="BDX142" s="26"/>
      <c r="BDY142" s="26"/>
      <c r="BDZ142" s="26"/>
      <c r="BEA142" s="26"/>
      <c r="BEB142" s="26"/>
      <c r="BEC142" s="26"/>
      <c r="BED142" s="26"/>
      <c r="BEE142" s="26"/>
      <c r="BEF142" s="26"/>
      <c r="BEG142" s="26"/>
      <c r="BEH142" s="26"/>
      <c r="BEI142" s="26"/>
      <c r="BEJ142" s="26"/>
      <c r="BEK142" s="26"/>
      <c r="BEL142" s="26"/>
      <c r="BEM142" s="26"/>
      <c r="BEN142" s="26"/>
      <c r="BEO142" s="26"/>
      <c r="BEP142" s="26"/>
      <c r="BEQ142" s="26"/>
      <c r="BER142" s="26"/>
      <c r="BES142" s="26"/>
      <c r="BET142" s="26"/>
      <c r="BEU142" s="26"/>
      <c r="BEV142" s="26"/>
      <c r="BEW142" s="26"/>
      <c r="BEX142" s="26"/>
      <c r="BEY142" s="26"/>
      <c r="BEZ142" s="26"/>
      <c r="BFA142" s="26"/>
      <c r="BFB142" s="26"/>
      <c r="BFC142" s="26"/>
      <c r="BFD142" s="26"/>
      <c r="BFE142" s="26"/>
      <c r="BFF142" s="26"/>
      <c r="BFG142" s="26"/>
      <c r="BFH142" s="26"/>
      <c r="BFI142" s="26"/>
      <c r="BFJ142" s="26"/>
      <c r="BFK142" s="26"/>
      <c r="BFL142" s="26"/>
      <c r="BFM142" s="26"/>
      <c r="BFN142" s="26"/>
      <c r="BFO142" s="26"/>
      <c r="BFP142" s="26"/>
      <c r="BFQ142" s="26"/>
      <c r="BFR142" s="26"/>
      <c r="BFS142" s="26"/>
      <c r="BFT142" s="26"/>
      <c r="BFU142" s="26"/>
      <c r="BFV142" s="26"/>
      <c r="BFW142" s="26"/>
      <c r="BFX142" s="26"/>
      <c r="BFY142" s="26"/>
      <c r="BFZ142" s="26"/>
      <c r="BGA142" s="26"/>
      <c r="BGB142" s="26"/>
      <c r="BGC142" s="26"/>
      <c r="BGD142" s="26"/>
      <c r="BGE142" s="26"/>
      <c r="BGF142" s="26"/>
      <c r="BGG142" s="26"/>
      <c r="BGH142" s="26"/>
      <c r="BGI142" s="26"/>
      <c r="BGJ142" s="26"/>
      <c r="BGK142" s="26"/>
      <c r="BGL142" s="26"/>
      <c r="BGM142" s="26"/>
      <c r="BGN142" s="26"/>
      <c r="BGO142" s="26"/>
      <c r="BGP142" s="26"/>
      <c r="BGQ142" s="26"/>
      <c r="BGR142" s="26"/>
      <c r="BGS142" s="26"/>
      <c r="BGT142" s="26"/>
      <c r="BGU142" s="26"/>
      <c r="BGV142" s="26"/>
      <c r="BGW142" s="26"/>
      <c r="BGX142" s="26"/>
      <c r="BGY142" s="26"/>
      <c r="BGZ142" s="26"/>
      <c r="BHA142" s="26"/>
      <c r="BHB142" s="26"/>
      <c r="BHC142" s="26"/>
      <c r="BHD142" s="26"/>
      <c r="BHE142" s="26"/>
      <c r="BHF142" s="26"/>
      <c r="BHG142" s="26"/>
      <c r="BHH142" s="26"/>
      <c r="BHI142" s="26"/>
      <c r="BHJ142" s="26"/>
      <c r="BHK142" s="26"/>
      <c r="BHL142" s="26"/>
      <c r="BHM142" s="26"/>
      <c r="BHN142" s="26"/>
      <c r="BHO142" s="26"/>
      <c r="BHP142" s="26"/>
      <c r="BHQ142" s="26"/>
      <c r="BHR142" s="26"/>
      <c r="BHS142" s="26"/>
      <c r="BHT142" s="26"/>
      <c r="BHU142" s="26"/>
      <c r="BHV142" s="26"/>
      <c r="BHW142" s="26"/>
      <c r="BHX142" s="26"/>
      <c r="BHY142" s="26"/>
      <c r="BHZ142" s="26"/>
      <c r="BIA142" s="26"/>
      <c r="BIB142" s="26"/>
      <c r="BIC142" s="26"/>
      <c r="BID142" s="26"/>
      <c r="BIE142" s="26"/>
      <c r="BIF142" s="26"/>
      <c r="BIG142" s="26"/>
      <c r="BIH142" s="26"/>
      <c r="BII142" s="26"/>
      <c r="BIJ142" s="26"/>
      <c r="BIK142" s="26"/>
      <c r="BIL142" s="26"/>
      <c r="BIM142" s="26"/>
      <c r="BIN142" s="26"/>
      <c r="BIO142" s="26"/>
      <c r="BIP142" s="26"/>
      <c r="BIQ142" s="26"/>
      <c r="BIR142" s="26"/>
      <c r="BIS142" s="26"/>
      <c r="BIT142" s="26"/>
      <c r="BIU142" s="26"/>
      <c r="BIV142" s="26"/>
      <c r="BIW142" s="26"/>
      <c r="BIX142" s="26"/>
      <c r="BIY142" s="26"/>
      <c r="BIZ142" s="26"/>
      <c r="BJA142" s="26"/>
      <c r="BJB142" s="26"/>
      <c r="BJC142" s="26"/>
      <c r="BJD142" s="26"/>
      <c r="BJE142" s="26"/>
      <c r="BJF142" s="26"/>
      <c r="BJG142" s="26"/>
      <c r="BJH142" s="26"/>
      <c r="BJI142" s="26"/>
      <c r="BJJ142" s="26"/>
      <c r="BJK142" s="26"/>
      <c r="BJL142" s="26"/>
      <c r="BJM142" s="26"/>
      <c r="BJN142" s="26"/>
      <c r="BJO142" s="26"/>
      <c r="BJP142" s="26"/>
      <c r="BJQ142" s="26"/>
      <c r="BJR142" s="26"/>
      <c r="BJS142" s="26"/>
      <c r="BJT142" s="26"/>
      <c r="BJU142" s="26"/>
      <c r="BJV142" s="26"/>
      <c r="BJW142" s="26"/>
      <c r="BJX142" s="26"/>
      <c r="BJY142" s="26"/>
      <c r="BJZ142" s="26"/>
      <c r="BKA142" s="26"/>
      <c r="BKB142" s="26"/>
      <c r="BKC142" s="26"/>
      <c r="BKD142" s="26"/>
      <c r="BKE142" s="26"/>
      <c r="BKF142" s="26"/>
      <c r="BKG142" s="26"/>
      <c r="BKH142" s="26"/>
      <c r="BKI142" s="26"/>
      <c r="BKJ142" s="26"/>
      <c r="BKK142" s="26"/>
      <c r="BKL142" s="26"/>
      <c r="BKM142" s="26"/>
      <c r="BKN142" s="26"/>
      <c r="BKO142" s="26"/>
      <c r="BKP142" s="26"/>
      <c r="BKQ142" s="26"/>
      <c r="BKR142" s="26"/>
      <c r="BKS142" s="26"/>
      <c r="BKT142" s="26"/>
      <c r="BKU142" s="26"/>
      <c r="BKV142" s="26"/>
      <c r="BKW142" s="26"/>
      <c r="BKX142" s="26"/>
      <c r="BKY142" s="26"/>
      <c r="BKZ142" s="26"/>
      <c r="BLA142" s="26"/>
      <c r="BLB142" s="26"/>
      <c r="BLC142" s="26"/>
      <c r="BLD142" s="26"/>
      <c r="BLE142" s="26"/>
      <c r="BLF142" s="26"/>
      <c r="BLG142" s="26"/>
      <c r="BLH142" s="26"/>
      <c r="BLI142" s="26"/>
      <c r="BLJ142" s="26"/>
      <c r="BLK142" s="26"/>
      <c r="BLL142" s="26"/>
      <c r="BLM142" s="26"/>
      <c r="BLN142" s="26"/>
      <c r="BLO142" s="26"/>
      <c r="BLP142" s="26"/>
      <c r="BLQ142" s="26"/>
      <c r="BLR142" s="26"/>
      <c r="BLS142" s="26"/>
      <c r="BLT142" s="26"/>
      <c r="BLU142" s="26"/>
      <c r="BLV142" s="26"/>
      <c r="BLW142" s="26"/>
      <c r="BLX142" s="26"/>
      <c r="BLY142" s="26"/>
      <c r="BLZ142" s="26"/>
      <c r="BMA142" s="26"/>
      <c r="BMB142" s="26"/>
      <c r="BMC142" s="26"/>
      <c r="BMD142" s="26"/>
      <c r="BME142" s="26"/>
      <c r="BMF142" s="26"/>
      <c r="BMG142" s="26"/>
      <c r="BMH142" s="26"/>
      <c r="BMI142" s="26"/>
      <c r="BMJ142" s="26"/>
      <c r="BMK142" s="26"/>
      <c r="BML142" s="26"/>
      <c r="BMM142" s="26"/>
      <c r="BMN142" s="26"/>
      <c r="BMO142" s="26"/>
      <c r="BMP142" s="26"/>
      <c r="BMQ142" s="26"/>
      <c r="BMR142" s="26"/>
      <c r="BMS142" s="26"/>
      <c r="BMT142" s="26"/>
      <c r="BMU142" s="26"/>
      <c r="BMV142" s="26"/>
      <c r="BMW142" s="26"/>
      <c r="BMX142" s="26"/>
      <c r="BMY142" s="26"/>
      <c r="BMZ142" s="26"/>
      <c r="BNA142" s="26"/>
      <c r="BNB142" s="26"/>
      <c r="BNC142" s="26"/>
      <c r="BND142" s="26"/>
      <c r="BNE142" s="26"/>
      <c r="BNF142" s="26"/>
      <c r="BNG142" s="26"/>
      <c r="BNH142" s="26"/>
      <c r="BNI142" s="26"/>
      <c r="BNJ142" s="26"/>
      <c r="BNK142" s="26"/>
      <c r="BNL142" s="26"/>
      <c r="BNM142" s="26"/>
      <c r="BNN142" s="26"/>
      <c r="BNO142" s="26"/>
      <c r="BNP142" s="26"/>
      <c r="BNQ142" s="26"/>
      <c r="BNR142" s="26"/>
      <c r="BNS142" s="26"/>
      <c r="BNT142" s="26"/>
      <c r="BNU142" s="26"/>
      <c r="BNV142" s="26"/>
      <c r="BNW142" s="26"/>
      <c r="BNX142" s="26"/>
      <c r="BNY142" s="26"/>
      <c r="BNZ142" s="26"/>
      <c r="BOA142" s="26"/>
      <c r="BOB142" s="26"/>
      <c r="BOC142" s="26"/>
      <c r="BOD142" s="26"/>
      <c r="BOE142" s="26"/>
      <c r="BOF142" s="26"/>
      <c r="BOG142" s="26"/>
      <c r="BOH142" s="26"/>
      <c r="BOI142" s="26"/>
      <c r="BOJ142" s="26"/>
      <c r="BOK142" s="26"/>
      <c r="BOL142" s="26"/>
      <c r="BOM142" s="26"/>
      <c r="BON142" s="26"/>
      <c r="BOO142" s="26"/>
      <c r="BOP142" s="26"/>
      <c r="BOQ142" s="26"/>
      <c r="BOR142" s="26"/>
      <c r="BOS142" s="26"/>
      <c r="BOT142" s="26"/>
      <c r="BOU142" s="26"/>
      <c r="BOV142" s="26"/>
      <c r="BOW142" s="26"/>
      <c r="BOX142" s="26"/>
      <c r="BOY142" s="26"/>
      <c r="BOZ142" s="26"/>
      <c r="BPA142" s="26"/>
      <c r="BPB142" s="26"/>
      <c r="BPC142" s="26"/>
      <c r="BPD142" s="26"/>
      <c r="BPE142" s="26"/>
      <c r="BPF142" s="26"/>
      <c r="BPG142" s="26"/>
      <c r="BPH142" s="26"/>
      <c r="BPI142" s="26"/>
      <c r="BPJ142" s="26"/>
      <c r="BPK142" s="26"/>
      <c r="BPL142" s="26"/>
      <c r="BPM142" s="26"/>
      <c r="BPN142" s="26"/>
      <c r="BPO142" s="26"/>
      <c r="BPP142" s="26"/>
      <c r="BPQ142" s="26"/>
      <c r="BPR142" s="26"/>
      <c r="BPS142" s="26"/>
      <c r="BPT142" s="26"/>
      <c r="BPU142" s="26"/>
      <c r="BPV142" s="26"/>
      <c r="BPW142" s="26"/>
      <c r="BPX142" s="26"/>
      <c r="BPY142" s="26"/>
      <c r="BPZ142" s="26"/>
      <c r="BQA142" s="26"/>
      <c r="BQB142" s="26"/>
      <c r="BQC142" s="26"/>
      <c r="BQD142" s="26"/>
      <c r="BQE142" s="26"/>
      <c r="BQF142" s="26"/>
      <c r="BQG142" s="26"/>
      <c r="BQH142" s="26"/>
      <c r="BQI142" s="26"/>
      <c r="BQJ142" s="26"/>
      <c r="BQK142" s="26"/>
      <c r="BQL142" s="26"/>
      <c r="BQM142" s="26"/>
      <c r="BQN142" s="26"/>
      <c r="BQO142" s="26"/>
      <c r="BQP142" s="26"/>
      <c r="BQQ142" s="26"/>
      <c r="BQR142" s="26"/>
      <c r="BQS142" s="26"/>
      <c r="BQT142" s="26"/>
      <c r="BQU142" s="26"/>
      <c r="BQV142" s="26"/>
      <c r="BQW142" s="26"/>
      <c r="BQX142" s="26"/>
      <c r="BQY142" s="26"/>
      <c r="BQZ142" s="26"/>
      <c r="BRA142" s="26"/>
      <c r="BRB142" s="26"/>
      <c r="BRC142" s="26"/>
      <c r="BRD142" s="26"/>
      <c r="BRE142" s="26"/>
      <c r="BRF142" s="26"/>
      <c r="BRG142" s="26"/>
      <c r="BRH142" s="26"/>
      <c r="BRI142" s="26"/>
      <c r="BRJ142" s="26"/>
      <c r="BRK142" s="26"/>
      <c r="BRL142" s="26"/>
      <c r="BRM142" s="26"/>
      <c r="BRN142" s="26"/>
      <c r="BRO142" s="26"/>
      <c r="BRP142" s="26"/>
      <c r="BRQ142" s="26"/>
      <c r="BRR142" s="26"/>
      <c r="BRS142" s="26"/>
      <c r="BRT142" s="26"/>
      <c r="BRU142" s="26"/>
      <c r="BRV142" s="26"/>
      <c r="BRW142" s="26"/>
      <c r="BRX142" s="26"/>
      <c r="BRY142" s="26"/>
      <c r="BRZ142" s="26"/>
      <c r="BSA142" s="26"/>
      <c r="BSB142" s="26"/>
      <c r="BSC142" s="26"/>
      <c r="BSD142" s="26"/>
      <c r="BSE142" s="26"/>
      <c r="BSF142" s="26"/>
      <c r="BSG142" s="26"/>
      <c r="BSH142" s="26"/>
      <c r="BSI142" s="26"/>
      <c r="BSJ142" s="26"/>
      <c r="BSK142" s="26"/>
      <c r="BSL142" s="26"/>
      <c r="BSM142" s="26"/>
      <c r="BSN142" s="26"/>
      <c r="BSO142" s="26"/>
      <c r="BSP142" s="26"/>
      <c r="BSQ142" s="26"/>
      <c r="BSR142" s="26"/>
      <c r="BSS142" s="26"/>
      <c r="BST142" s="26"/>
      <c r="BSU142" s="26"/>
      <c r="BSV142" s="26"/>
      <c r="BSW142" s="26"/>
      <c r="BSX142" s="26"/>
      <c r="BSY142" s="26"/>
      <c r="BSZ142" s="26"/>
      <c r="BTA142" s="26"/>
      <c r="BTB142" s="26"/>
      <c r="BTC142" s="26"/>
      <c r="BTD142" s="26"/>
      <c r="BTE142" s="26"/>
      <c r="BTF142" s="26"/>
      <c r="BTG142" s="26"/>
      <c r="BTH142" s="26"/>
      <c r="BTI142" s="26"/>
      <c r="BTJ142" s="26"/>
      <c r="BTK142" s="26"/>
      <c r="BTL142" s="26"/>
      <c r="BTM142" s="26"/>
      <c r="BTN142" s="26"/>
      <c r="BTO142" s="26"/>
      <c r="BTP142" s="26"/>
      <c r="BTQ142" s="26"/>
      <c r="BTR142" s="26"/>
      <c r="BTS142" s="26"/>
      <c r="BTT142" s="26"/>
      <c r="BTU142" s="26"/>
      <c r="BTV142" s="26"/>
      <c r="BTW142" s="26"/>
      <c r="BTX142" s="26"/>
      <c r="BTY142" s="26"/>
      <c r="BTZ142" s="26"/>
      <c r="BUA142" s="26"/>
    </row>
    <row r="143" spans="1:1899" s="23" customFormat="1" ht="60" customHeight="1" x14ac:dyDescent="0.25">
      <c r="A143" s="34" t="s">
        <v>82</v>
      </c>
      <c r="B143" s="48" t="s">
        <v>23</v>
      </c>
      <c r="C143" s="48" t="s">
        <v>24</v>
      </c>
      <c r="D143" s="48" t="s">
        <v>269</v>
      </c>
      <c r="E143" s="48" t="s">
        <v>43</v>
      </c>
      <c r="F143" s="55" t="s">
        <v>152</v>
      </c>
      <c r="G143" s="19">
        <v>0</v>
      </c>
      <c r="H143" s="37">
        <v>45571</v>
      </c>
      <c r="I143" s="34" t="s">
        <v>245</v>
      </c>
      <c r="J143" s="34" t="s">
        <v>64</v>
      </c>
      <c r="K143" s="15">
        <v>0</v>
      </c>
      <c r="L143" s="15">
        <v>0</v>
      </c>
      <c r="M143" s="15">
        <v>5410.51</v>
      </c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  <c r="DW143" s="26"/>
      <c r="DX143" s="26"/>
      <c r="DY143" s="26"/>
      <c r="DZ143" s="26"/>
      <c r="EA143" s="26"/>
      <c r="EB143" s="26"/>
      <c r="EC143" s="26"/>
      <c r="ED143" s="26"/>
      <c r="EE143" s="26"/>
      <c r="EF143" s="26"/>
      <c r="EG143" s="26"/>
      <c r="EH143" s="26"/>
      <c r="EI143" s="26"/>
      <c r="EJ143" s="26"/>
      <c r="EK143" s="26"/>
      <c r="EL143" s="26"/>
      <c r="EM143" s="26"/>
      <c r="EN143" s="26"/>
      <c r="EO143" s="26"/>
      <c r="EP143" s="26"/>
      <c r="EQ143" s="26"/>
      <c r="ER143" s="26"/>
      <c r="ES143" s="26"/>
      <c r="ET143" s="26"/>
      <c r="EU143" s="26"/>
      <c r="EV143" s="26"/>
      <c r="EW143" s="26"/>
      <c r="EX143" s="26"/>
      <c r="EY143" s="26"/>
      <c r="EZ143" s="26"/>
      <c r="FA143" s="26"/>
      <c r="FB143" s="26"/>
      <c r="FC143" s="26"/>
      <c r="FD143" s="26"/>
      <c r="FE143" s="26"/>
      <c r="FF143" s="26"/>
      <c r="FG143" s="26"/>
      <c r="FH143" s="26"/>
      <c r="FI143" s="26"/>
      <c r="FJ143" s="26"/>
      <c r="FK143" s="26"/>
      <c r="FL143" s="26"/>
      <c r="FM143" s="26"/>
      <c r="FN143" s="26"/>
      <c r="FO143" s="26"/>
      <c r="FP143" s="26"/>
      <c r="FQ143" s="26"/>
      <c r="FR143" s="26"/>
      <c r="FS143" s="26"/>
      <c r="FT143" s="26"/>
      <c r="FU143" s="26"/>
      <c r="FV143" s="26"/>
      <c r="FW143" s="26"/>
      <c r="FX143" s="26"/>
      <c r="FY143" s="26"/>
      <c r="FZ143" s="26"/>
      <c r="GA143" s="26"/>
      <c r="GB143" s="26"/>
      <c r="GC143" s="26"/>
      <c r="GD143" s="26"/>
      <c r="GE143" s="26"/>
      <c r="GF143" s="26"/>
      <c r="GG143" s="26"/>
      <c r="GH143" s="26"/>
      <c r="GI143" s="26"/>
      <c r="GJ143" s="26"/>
      <c r="GK143" s="26"/>
      <c r="GL143" s="26"/>
      <c r="GM143" s="26"/>
      <c r="GN143" s="26"/>
      <c r="GO143" s="26"/>
      <c r="GP143" s="26"/>
      <c r="GQ143" s="26"/>
      <c r="GR143" s="26"/>
      <c r="GS143" s="26"/>
      <c r="GT143" s="26"/>
      <c r="GU143" s="26"/>
      <c r="GV143" s="26"/>
      <c r="GW143" s="26"/>
      <c r="GX143" s="26"/>
      <c r="GY143" s="26"/>
      <c r="GZ143" s="26"/>
      <c r="HA143" s="26"/>
      <c r="HB143" s="26"/>
      <c r="HC143" s="26"/>
      <c r="HD143" s="26"/>
      <c r="HE143" s="26"/>
      <c r="HF143" s="26"/>
      <c r="HG143" s="26"/>
      <c r="HH143" s="26"/>
      <c r="HI143" s="26"/>
      <c r="HJ143" s="26"/>
      <c r="HK143" s="26"/>
      <c r="HL143" s="26"/>
      <c r="HM143" s="26"/>
      <c r="HN143" s="26"/>
      <c r="HO143" s="26"/>
      <c r="HP143" s="26"/>
      <c r="HQ143" s="26"/>
      <c r="HR143" s="26"/>
      <c r="HS143" s="26"/>
      <c r="HT143" s="26"/>
      <c r="HU143" s="26"/>
      <c r="HV143" s="26"/>
      <c r="HW143" s="26"/>
      <c r="HX143" s="26"/>
      <c r="HY143" s="26"/>
      <c r="HZ143" s="26"/>
      <c r="IA143" s="26"/>
      <c r="IB143" s="26"/>
      <c r="IC143" s="26"/>
      <c r="ID143" s="26"/>
      <c r="IE143" s="26"/>
      <c r="IF143" s="26"/>
      <c r="IG143" s="26"/>
      <c r="IH143" s="26"/>
      <c r="II143" s="26"/>
      <c r="IJ143" s="26"/>
      <c r="IK143" s="26"/>
      <c r="IL143" s="26"/>
      <c r="IM143" s="26"/>
      <c r="IN143" s="26"/>
      <c r="IO143" s="26"/>
      <c r="IP143" s="26"/>
      <c r="IQ143" s="26"/>
      <c r="IR143" s="26"/>
      <c r="IS143" s="26"/>
      <c r="IT143" s="26"/>
      <c r="IU143" s="26"/>
      <c r="IV143" s="26"/>
      <c r="IW143" s="26"/>
      <c r="IX143" s="26"/>
      <c r="IY143" s="26"/>
      <c r="IZ143" s="26"/>
      <c r="JA143" s="26"/>
      <c r="JB143" s="26"/>
      <c r="JC143" s="26"/>
      <c r="JD143" s="26"/>
      <c r="JE143" s="26"/>
      <c r="JF143" s="26"/>
      <c r="JG143" s="26"/>
      <c r="JH143" s="26"/>
      <c r="JI143" s="26"/>
      <c r="JJ143" s="26"/>
      <c r="JK143" s="26"/>
      <c r="JL143" s="26"/>
      <c r="JM143" s="26"/>
      <c r="JN143" s="26"/>
      <c r="JO143" s="26"/>
      <c r="JP143" s="26"/>
      <c r="JQ143" s="26"/>
      <c r="JR143" s="26"/>
      <c r="JS143" s="26"/>
      <c r="JT143" s="26"/>
      <c r="JU143" s="26"/>
      <c r="JV143" s="26"/>
      <c r="JW143" s="26"/>
      <c r="JX143" s="26"/>
      <c r="JY143" s="26"/>
      <c r="JZ143" s="26"/>
      <c r="KA143" s="26"/>
      <c r="KB143" s="26"/>
      <c r="KC143" s="26"/>
      <c r="KD143" s="26"/>
      <c r="KE143" s="26"/>
      <c r="KF143" s="26"/>
      <c r="KG143" s="26"/>
      <c r="KH143" s="26"/>
      <c r="KI143" s="26"/>
      <c r="KJ143" s="26"/>
      <c r="KK143" s="26"/>
      <c r="KL143" s="26"/>
      <c r="KM143" s="26"/>
      <c r="KN143" s="26"/>
      <c r="KO143" s="26"/>
      <c r="KP143" s="26"/>
      <c r="KQ143" s="26"/>
      <c r="KR143" s="26"/>
      <c r="KS143" s="26"/>
      <c r="KT143" s="26"/>
      <c r="KU143" s="26"/>
      <c r="KV143" s="26"/>
      <c r="KW143" s="26"/>
      <c r="KX143" s="26"/>
      <c r="KY143" s="26"/>
      <c r="KZ143" s="26"/>
      <c r="LA143" s="26"/>
      <c r="LB143" s="26"/>
      <c r="LC143" s="26"/>
      <c r="LD143" s="26"/>
      <c r="LE143" s="26"/>
      <c r="LF143" s="26"/>
      <c r="LG143" s="26"/>
      <c r="LH143" s="26"/>
      <c r="LI143" s="26"/>
      <c r="LJ143" s="26"/>
      <c r="LK143" s="26"/>
      <c r="LL143" s="26"/>
      <c r="LM143" s="26"/>
      <c r="LN143" s="26"/>
      <c r="LO143" s="26"/>
      <c r="LP143" s="26"/>
      <c r="LQ143" s="26"/>
      <c r="LR143" s="26"/>
      <c r="LS143" s="26"/>
      <c r="LT143" s="26"/>
      <c r="LU143" s="26"/>
      <c r="LV143" s="26"/>
      <c r="LW143" s="26"/>
      <c r="LX143" s="26"/>
      <c r="LY143" s="26"/>
      <c r="LZ143" s="26"/>
      <c r="MA143" s="26"/>
      <c r="MB143" s="26"/>
      <c r="MC143" s="26"/>
      <c r="MD143" s="26"/>
      <c r="ME143" s="26"/>
      <c r="MF143" s="26"/>
      <c r="MG143" s="26"/>
      <c r="MH143" s="26"/>
      <c r="MI143" s="26"/>
      <c r="MJ143" s="26"/>
      <c r="MK143" s="26"/>
      <c r="ML143" s="26"/>
      <c r="MM143" s="26"/>
      <c r="MN143" s="26"/>
      <c r="MO143" s="26"/>
      <c r="MP143" s="26"/>
      <c r="MQ143" s="26"/>
      <c r="MR143" s="26"/>
      <c r="MS143" s="26"/>
      <c r="MT143" s="26"/>
      <c r="MU143" s="26"/>
      <c r="MV143" s="26"/>
      <c r="MW143" s="26"/>
      <c r="MX143" s="26"/>
      <c r="MY143" s="26"/>
      <c r="MZ143" s="26"/>
      <c r="NA143" s="26"/>
      <c r="NB143" s="26"/>
      <c r="NC143" s="26"/>
      <c r="ND143" s="26"/>
      <c r="NE143" s="26"/>
      <c r="NF143" s="26"/>
      <c r="NG143" s="26"/>
      <c r="NH143" s="26"/>
      <c r="NI143" s="26"/>
      <c r="NJ143" s="26"/>
      <c r="NK143" s="26"/>
      <c r="NL143" s="26"/>
      <c r="NM143" s="26"/>
      <c r="NN143" s="26"/>
      <c r="NO143" s="26"/>
      <c r="NP143" s="26"/>
      <c r="NQ143" s="26"/>
      <c r="NR143" s="26"/>
      <c r="NS143" s="26"/>
      <c r="NT143" s="26"/>
      <c r="NU143" s="26"/>
      <c r="NV143" s="26"/>
      <c r="NW143" s="26"/>
      <c r="NX143" s="26"/>
      <c r="NY143" s="26"/>
      <c r="NZ143" s="26"/>
      <c r="OA143" s="26"/>
      <c r="OB143" s="26"/>
      <c r="OC143" s="26"/>
      <c r="OD143" s="26"/>
      <c r="OE143" s="26"/>
      <c r="OF143" s="26"/>
      <c r="OG143" s="26"/>
      <c r="OH143" s="26"/>
      <c r="OI143" s="26"/>
      <c r="OJ143" s="26"/>
      <c r="OK143" s="26"/>
      <c r="OL143" s="26"/>
      <c r="OM143" s="26"/>
      <c r="ON143" s="26"/>
      <c r="OO143" s="26"/>
      <c r="OP143" s="26"/>
      <c r="OQ143" s="26"/>
      <c r="OR143" s="26"/>
      <c r="OS143" s="26"/>
      <c r="OT143" s="26"/>
      <c r="OU143" s="26"/>
      <c r="OV143" s="26"/>
      <c r="OW143" s="26"/>
      <c r="OX143" s="26"/>
      <c r="OY143" s="26"/>
      <c r="OZ143" s="26"/>
      <c r="PA143" s="26"/>
      <c r="PB143" s="26"/>
      <c r="PC143" s="26"/>
      <c r="PD143" s="26"/>
      <c r="PE143" s="26"/>
      <c r="PF143" s="26"/>
      <c r="PG143" s="26"/>
      <c r="PH143" s="26"/>
      <c r="PI143" s="26"/>
      <c r="PJ143" s="26"/>
      <c r="PK143" s="26"/>
      <c r="PL143" s="26"/>
      <c r="PM143" s="26"/>
      <c r="PN143" s="26"/>
      <c r="PO143" s="26"/>
      <c r="PP143" s="26"/>
      <c r="PQ143" s="26"/>
      <c r="PR143" s="26"/>
      <c r="PS143" s="26"/>
      <c r="PT143" s="26"/>
      <c r="PU143" s="26"/>
      <c r="PV143" s="26"/>
      <c r="PW143" s="26"/>
      <c r="PX143" s="26"/>
      <c r="PY143" s="26"/>
      <c r="PZ143" s="26"/>
      <c r="QA143" s="26"/>
      <c r="QB143" s="26"/>
      <c r="QC143" s="26"/>
      <c r="QD143" s="26"/>
      <c r="QE143" s="26"/>
      <c r="QF143" s="26"/>
      <c r="QG143" s="26"/>
      <c r="QH143" s="26"/>
      <c r="QI143" s="26"/>
      <c r="QJ143" s="26"/>
      <c r="QK143" s="26"/>
      <c r="QL143" s="26"/>
      <c r="QM143" s="26"/>
      <c r="QN143" s="26"/>
      <c r="QO143" s="26"/>
      <c r="QP143" s="26"/>
      <c r="QQ143" s="26"/>
      <c r="QR143" s="26"/>
      <c r="QS143" s="26"/>
      <c r="QT143" s="26"/>
      <c r="QU143" s="26"/>
      <c r="QV143" s="26"/>
      <c r="QW143" s="26"/>
      <c r="QX143" s="26"/>
      <c r="QY143" s="26"/>
      <c r="QZ143" s="26"/>
      <c r="RA143" s="26"/>
      <c r="RB143" s="26"/>
      <c r="RC143" s="26"/>
      <c r="RD143" s="26"/>
      <c r="RE143" s="26"/>
      <c r="RF143" s="26"/>
      <c r="RG143" s="26"/>
      <c r="RH143" s="26"/>
      <c r="RI143" s="26"/>
      <c r="RJ143" s="26"/>
      <c r="RK143" s="26"/>
      <c r="RL143" s="26"/>
      <c r="RM143" s="26"/>
      <c r="RN143" s="26"/>
      <c r="RO143" s="26"/>
      <c r="RP143" s="26"/>
      <c r="RQ143" s="26"/>
      <c r="RR143" s="26"/>
      <c r="RS143" s="26"/>
      <c r="RT143" s="26"/>
      <c r="RU143" s="26"/>
      <c r="RV143" s="26"/>
      <c r="RW143" s="26"/>
      <c r="RX143" s="26"/>
      <c r="RY143" s="26"/>
      <c r="RZ143" s="26"/>
      <c r="SA143" s="26"/>
      <c r="SB143" s="26"/>
      <c r="SC143" s="26"/>
      <c r="SD143" s="26"/>
      <c r="SE143" s="26"/>
      <c r="SF143" s="26"/>
      <c r="SG143" s="26"/>
      <c r="SH143" s="26"/>
      <c r="SI143" s="26"/>
      <c r="SJ143" s="26"/>
      <c r="SK143" s="26"/>
      <c r="SL143" s="26"/>
      <c r="SM143" s="26"/>
      <c r="SN143" s="26"/>
      <c r="SO143" s="26"/>
      <c r="SP143" s="26"/>
      <c r="SQ143" s="26"/>
      <c r="SR143" s="26"/>
      <c r="SS143" s="26"/>
      <c r="ST143" s="26"/>
      <c r="SU143" s="26"/>
      <c r="SV143" s="26"/>
      <c r="SW143" s="26"/>
      <c r="SX143" s="26"/>
      <c r="SY143" s="26"/>
      <c r="SZ143" s="26"/>
      <c r="TA143" s="26"/>
      <c r="TB143" s="26"/>
      <c r="TC143" s="26"/>
      <c r="TD143" s="26"/>
      <c r="TE143" s="26"/>
      <c r="TF143" s="26"/>
      <c r="TG143" s="26"/>
      <c r="TH143" s="26"/>
      <c r="TI143" s="26"/>
      <c r="TJ143" s="26"/>
      <c r="TK143" s="26"/>
      <c r="TL143" s="26"/>
      <c r="TM143" s="26"/>
      <c r="TN143" s="26"/>
      <c r="TO143" s="26"/>
      <c r="TP143" s="26"/>
      <c r="TQ143" s="26"/>
      <c r="TR143" s="26"/>
      <c r="TS143" s="26"/>
      <c r="TT143" s="26"/>
      <c r="TU143" s="26"/>
      <c r="TV143" s="26"/>
      <c r="TW143" s="26"/>
      <c r="TX143" s="26"/>
      <c r="TY143" s="26"/>
      <c r="TZ143" s="26"/>
      <c r="UA143" s="26"/>
      <c r="UB143" s="26"/>
      <c r="UC143" s="26"/>
      <c r="UD143" s="26"/>
      <c r="UE143" s="26"/>
      <c r="UF143" s="26"/>
      <c r="UG143" s="26"/>
      <c r="UH143" s="26"/>
      <c r="UI143" s="26"/>
      <c r="UJ143" s="26"/>
      <c r="UK143" s="26"/>
      <c r="UL143" s="26"/>
      <c r="UM143" s="26"/>
      <c r="UN143" s="26"/>
      <c r="UO143" s="26"/>
      <c r="UP143" s="26"/>
      <c r="UQ143" s="26"/>
      <c r="UR143" s="26"/>
      <c r="US143" s="26"/>
      <c r="UT143" s="26"/>
      <c r="UU143" s="26"/>
      <c r="UV143" s="26"/>
      <c r="UW143" s="26"/>
      <c r="UX143" s="26"/>
      <c r="UY143" s="26"/>
      <c r="UZ143" s="26"/>
      <c r="VA143" s="26"/>
      <c r="VB143" s="26"/>
      <c r="VC143" s="26"/>
      <c r="VD143" s="26"/>
      <c r="VE143" s="26"/>
      <c r="VF143" s="26"/>
      <c r="VG143" s="26"/>
      <c r="VH143" s="26"/>
      <c r="VI143" s="26"/>
      <c r="VJ143" s="26"/>
      <c r="VK143" s="26"/>
      <c r="VL143" s="26"/>
      <c r="VM143" s="26"/>
      <c r="VN143" s="26"/>
      <c r="VO143" s="26"/>
      <c r="VP143" s="26"/>
      <c r="VQ143" s="26"/>
      <c r="VR143" s="26"/>
      <c r="VS143" s="26"/>
      <c r="VT143" s="26"/>
      <c r="VU143" s="26"/>
      <c r="VV143" s="26"/>
      <c r="VW143" s="26"/>
      <c r="VX143" s="26"/>
      <c r="VY143" s="26"/>
      <c r="VZ143" s="26"/>
      <c r="WA143" s="26"/>
      <c r="WB143" s="26"/>
      <c r="WC143" s="26"/>
      <c r="WD143" s="26"/>
      <c r="WE143" s="26"/>
      <c r="WF143" s="26"/>
      <c r="WG143" s="26"/>
      <c r="WH143" s="26"/>
      <c r="WI143" s="26"/>
      <c r="WJ143" s="26"/>
      <c r="WK143" s="26"/>
      <c r="WL143" s="26"/>
      <c r="WM143" s="26"/>
      <c r="WN143" s="26"/>
      <c r="WO143" s="26"/>
      <c r="WP143" s="26"/>
      <c r="WQ143" s="26"/>
      <c r="WR143" s="26"/>
      <c r="WS143" s="26"/>
      <c r="WT143" s="26"/>
      <c r="WU143" s="26"/>
      <c r="WV143" s="26"/>
      <c r="WW143" s="26"/>
      <c r="WX143" s="26"/>
      <c r="WY143" s="26"/>
      <c r="WZ143" s="26"/>
      <c r="XA143" s="26"/>
      <c r="XB143" s="26"/>
      <c r="XC143" s="26"/>
      <c r="XD143" s="26"/>
      <c r="XE143" s="26"/>
      <c r="XF143" s="26"/>
      <c r="XG143" s="26"/>
      <c r="XH143" s="26"/>
      <c r="XI143" s="26"/>
      <c r="XJ143" s="26"/>
      <c r="XK143" s="26"/>
      <c r="XL143" s="26"/>
      <c r="XM143" s="26"/>
      <c r="XN143" s="26"/>
      <c r="XO143" s="26"/>
      <c r="XP143" s="26"/>
      <c r="XQ143" s="26"/>
      <c r="XR143" s="26"/>
      <c r="XS143" s="26"/>
      <c r="XT143" s="26"/>
      <c r="XU143" s="26"/>
      <c r="XV143" s="26"/>
      <c r="XW143" s="26"/>
      <c r="XX143" s="26"/>
      <c r="XY143" s="26"/>
      <c r="XZ143" s="26"/>
      <c r="YA143" s="26"/>
      <c r="YB143" s="26"/>
      <c r="YC143" s="26"/>
      <c r="YD143" s="26"/>
      <c r="YE143" s="26"/>
      <c r="YF143" s="26"/>
      <c r="YG143" s="26"/>
      <c r="YH143" s="26"/>
      <c r="YI143" s="26"/>
      <c r="YJ143" s="26"/>
      <c r="YK143" s="26"/>
      <c r="YL143" s="26"/>
      <c r="YM143" s="26"/>
      <c r="YN143" s="26"/>
      <c r="YO143" s="26"/>
      <c r="YP143" s="26"/>
      <c r="YQ143" s="26"/>
      <c r="YR143" s="26"/>
      <c r="YS143" s="26"/>
      <c r="YT143" s="26"/>
      <c r="YU143" s="26"/>
      <c r="YV143" s="26"/>
      <c r="YW143" s="26"/>
      <c r="YX143" s="26"/>
      <c r="YY143" s="26"/>
      <c r="YZ143" s="26"/>
      <c r="ZA143" s="26"/>
      <c r="ZB143" s="26"/>
      <c r="ZC143" s="26"/>
      <c r="ZD143" s="26"/>
      <c r="ZE143" s="26"/>
      <c r="ZF143" s="26"/>
      <c r="ZG143" s="26"/>
      <c r="ZH143" s="26"/>
      <c r="ZI143" s="26"/>
      <c r="ZJ143" s="26"/>
      <c r="ZK143" s="26"/>
      <c r="ZL143" s="26"/>
      <c r="ZM143" s="26"/>
      <c r="ZN143" s="26"/>
      <c r="ZO143" s="26"/>
      <c r="ZP143" s="26"/>
      <c r="ZQ143" s="26"/>
      <c r="ZR143" s="26"/>
      <c r="ZS143" s="26"/>
      <c r="ZT143" s="26"/>
      <c r="ZU143" s="26"/>
      <c r="ZV143" s="26"/>
      <c r="ZW143" s="26"/>
      <c r="ZX143" s="26"/>
      <c r="ZY143" s="26"/>
      <c r="ZZ143" s="26"/>
      <c r="AAA143" s="26"/>
      <c r="AAB143" s="26"/>
      <c r="AAC143" s="26"/>
      <c r="AAD143" s="26"/>
      <c r="AAE143" s="26"/>
      <c r="AAF143" s="26"/>
      <c r="AAG143" s="26"/>
      <c r="AAH143" s="26"/>
      <c r="AAI143" s="26"/>
      <c r="AAJ143" s="26"/>
      <c r="AAK143" s="26"/>
      <c r="AAL143" s="26"/>
      <c r="AAM143" s="26"/>
      <c r="AAN143" s="26"/>
      <c r="AAO143" s="26"/>
      <c r="AAP143" s="26"/>
      <c r="AAQ143" s="26"/>
      <c r="AAR143" s="26"/>
      <c r="AAS143" s="26"/>
      <c r="AAT143" s="26"/>
      <c r="AAU143" s="26"/>
      <c r="AAV143" s="26"/>
      <c r="AAW143" s="26"/>
      <c r="AAX143" s="26"/>
      <c r="AAY143" s="26"/>
      <c r="AAZ143" s="26"/>
      <c r="ABA143" s="26"/>
      <c r="ABB143" s="26"/>
      <c r="ABC143" s="26"/>
      <c r="ABD143" s="26"/>
      <c r="ABE143" s="26"/>
      <c r="ABF143" s="26"/>
      <c r="ABG143" s="26"/>
      <c r="ABH143" s="26"/>
      <c r="ABI143" s="26"/>
      <c r="ABJ143" s="26"/>
      <c r="ABK143" s="26"/>
      <c r="ABL143" s="26"/>
      <c r="ABM143" s="26"/>
      <c r="ABN143" s="26"/>
      <c r="ABO143" s="26"/>
      <c r="ABP143" s="26"/>
      <c r="ABQ143" s="26"/>
      <c r="ABR143" s="26"/>
      <c r="ABS143" s="26"/>
      <c r="ABT143" s="26"/>
      <c r="ABU143" s="26"/>
      <c r="ABV143" s="26"/>
      <c r="ABW143" s="26"/>
      <c r="ABX143" s="26"/>
      <c r="ABY143" s="26"/>
      <c r="ABZ143" s="26"/>
      <c r="ACA143" s="26"/>
      <c r="ACB143" s="26"/>
      <c r="ACC143" s="26"/>
      <c r="ACD143" s="26"/>
      <c r="ACE143" s="26"/>
      <c r="ACF143" s="26"/>
      <c r="ACG143" s="26"/>
      <c r="ACH143" s="26"/>
      <c r="ACI143" s="26"/>
      <c r="ACJ143" s="26"/>
      <c r="ACK143" s="26"/>
      <c r="ACL143" s="26"/>
      <c r="ACM143" s="26"/>
      <c r="ACN143" s="26"/>
      <c r="ACO143" s="26"/>
      <c r="ACP143" s="26"/>
      <c r="ACQ143" s="26"/>
      <c r="ACR143" s="26"/>
      <c r="ACS143" s="26"/>
      <c r="ACT143" s="26"/>
      <c r="ACU143" s="26"/>
      <c r="ACV143" s="26"/>
      <c r="ACW143" s="26"/>
      <c r="ACX143" s="26"/>
      <c r="ACY143" s="26"/>
      <c r="ACZ143" s="26"/>
      <c r="ADA143" s="26"/>
      <c r="ADB143" s="26"/>
      <c r="ADC143" s="26"/>
      <c r="ADD143" s="26"/>
      <c r="ADE143" s="26"/>
      <c r="ADF143" s="26"/>
      <c r="ADG143" s="26"/>
      <c r="ADH143" s="26"/>
      <c r="ADI143" s="26"/>
      <c r="ADJ143" s="26"/>
      <c r="ADK143" s="26"/>
      <c r="ADL143" s="26"/>
      <c r="ADM143" s="26"/>
      <c r="ADN143" s="26"/>
      <c r="ADO143" s="26"/>
      <c r="ADP143" s="26"/>
      <c r="ADQ143" s="26"/>
      <c r="ADR143" s="26"/>
      <c r="ADS143" s="26"/>
      <c r="ADT143" s="26"/>
      <c r="ADU143" s="26"/>
      <c r="ADV143" s="26"/>
      <c r="ADW143" s="26"/>
      <c r="ADX143" s="26"/>
      <c r="ADY143" s="26"/>
      <c r="ADZ143" s="26"/>
      <c r="AEA143" s="26"/>
      <c r="AEB143" s="26"/>
      <c r="AEC143" s="26"/>
      <c r="AED143" s="26"/>
      <c r="AEE143" s="26"/>
      <c r="AEF143" s="26"/>
      <c r="AEG143" s="26"/>
      <c r="AEH143" s="26"/>
      <c r="AEI143" s="26"/>
      <c r="AEJ143" s="26"/>
      <c r="AEK143" s="26"/>
      <c r="AEL143" s="26"/>
      <c r="AEM143" s="26"/>
      <c r="AEN143" s="26"/>
      <c r="AEO143" s="26"/>
      <c r="AEP143" s="26"/>
      <c r="AEQ143" s="26"/>
      <c r="AER143" s="26"/>
      <c r="AES143" s="26"/>
      <c r="AET143" s="26"/>
      <c r="AEU143" s="26"/>
      <c r="AEV143" s="26"/>
      <c r="AEW143" s="26"/>
      <c r="AEX143" s="26"/>
      <c r="AEY143" s="26"/>
      <c r="AEZ143" s="26"/>
      <c r="AFA143" s="26"/>
      <c r="AFB143" s="26"/>
      <c r="AFC143" s="26"/>
      <c r="AFD143" s="26"/>
      <c r="AFE143" s="26"/>
      <c r="AFF143" s="26"/>
      <c r="AFG143" s="26"/>
      <c r="AFH143" s="26"/>
      <c r="AFI143" s="26"/>
      <c r="AFJ143" s="26"/>
      <c r="AFK143" s="26"/>
      <c r="AFL143" s="26"/>
      <c r="AFM143" s="26"/>
      <c r="AFN143" s="26"/>
      <c r="AFO143" s="26"/>
      <c r="AFP143" s="26"/>
      <c r="AFQ143" s="26"/>
      <c r="AFR143" s="26"/>
      <c r="AFS143" s="26"/>
      <c r="AFT143" s="26"/>
      <c r="AFU143" s="26"/>
      <c r="AFV143" s="26"/>
      <c r="AFW143" s="26"/>
      <c r="AFX143" s="26"/>
      <c r="AFY143" s="26"/>
      <c r="AFZ143" s="26"/>
      <c r="AGA143" s="26"/>
      <c r="AGB143" s="26"/>
      <c r="AGC143" s="26"/>
      <c r="AGD143" s="26"/>
      <c r="AGE143" s="26"/>
      <c r="AGF143" s="26"/>
      <c r="AGG143" s="26"/>
      <c r="AGH143" s="26"/>
      <c r="AGI143" s="26"/>
      <c r="AGJ143" s="26"/>
      <c r="AGK143" s="26"/>
      <c r="AGL143" s="26"/>
      <c r="AGM143" s="26"/>
      <c r="AGN143" s="26"/>
      <c r="AGO143" s="26"/>
      <c r="AGP143" s="26"/>
      <c r="AGQ143" s="26"/>
      <c r="AGR143" s="26"/>
      <c r="AGS143" s="26"/>
      <c r="AGT143" s="26"/>
      <c r="AGU143" s="26"/>
      <c r="AGV143" s="26"/>
      <c r="AGW143" s="26"/>
      <c r="AGX143" s="26"/>
      <c r="AGY143" s="26"/>
      <c r="AGZ143" s="26"/>
      <c r="AHA143" s="26"/>
      <c r="AHB143" s="26"/>
      <c r="AHC143" s="26"/>
      <c r="AHD143" s="26"/>
      <c r="AHE143" s="26"/>
      <c r="AHF143" s="26"/>
      <c r="AHG143" s="26"/>
      <c r="AHH143" s="26"/>
      <c r="AHI143" s="26"/>
      <c r="AHJ143" s="26"/>
      <c r="AHK143" s="26"/>
      <c r="AHL143" s="26"/>
      <c r="AHM143" s="26"/>
      <c r="AHN143" s="26"/>
      <c r="AHO143" s="26"/>
      <c r="AHP143" s="26"/>
      <c r="AHQ143" s="26"/>
      <c r="AHR143" s="26"/>
      <c r="AHS143" s="26"/>
      <c r="AHT143" s="26"/>
      <c r="AHU143" s="26"/>
      <c r="AHV143" s="26"/>
      <c r="AHW143" s="26"/>
      <c r="AHX143" s="26"/>
      <c r="AHY143" s="26"/>
      <c r="AHZ143" s="26"/>
      <c r="AIA143" s="26"/>
      <c r="AIB143" s="26"/>
      <c r="AIC143" s="26"/>
      <c r="AID143" s="26"/>
      <c r="AIE143" s="26"/>
      <c r="AIF143" s="26"/>
      <c r="AIG143" s="26"/>
      <c r="AIH143" s="26"/>
      <c r="AII143" s="26"/>
      <c r="AIJ143" s="26"/>
      <c r="AIK143" s="26"/>
      <c r="AIL143" s="26"/>
      <c r="AIM143" s="26"/>
      <c r="AIN143" s="26"/>
      <c r="AIO143" s="26"/>
      <c r="AIP143" s="26"/>
      <c r="AIQ143" s="26"/>
      <c r="AIR143" s="26"/>
      <c r="AIS143" s="26"/>
      <c r="AIT143" s="26"/>
      <c r="AIU143" s="26"/>
      <c r="AIV143" s="26"/>
      <c r="AIW143" s="26"/>
      <c r="AIX143" s="26"/>
      <c r="AIY143" s="26"/>
      <c r="AIZ143" s="26"/>
      <c r="AJA143" s="26"/>
      <c r="AJB143" s="26"/>
      <c r="AJC143" s="26"/>
      <c r="AJD143" s="26"/>
      <c r="AJE143" s="26"/>
      <c r="AJF143" s="26"/>
      <c r="AJG143" s="26"/>
      <c r="AJH143" s="26"/>
      <c r="AJI143" s="26"/>
      <c r="AJJ143" s="26"/>
      <c r="AJK143" s="26"/>
      <c r="AJL143" s="26"/>
      <c r="AJM143" s="26"/>
      <c r="AJN143" s="26"/>
      <c r="AJO143" s="26"/>
      <c r="AJP143" s="26"/>
      <c r="AJQ143" s="26"/>
      <c r="AJR143" s="26"/>
      <c r="AJS143" s="26"/>
      <c r="AJT143" s="26"/>
      <c r="AJU143" s="26"/>
      <c r="AJV143" s="26"/>
      <c r="AJW143" s="26"/>
      <c r="AJX143" s="26"/>
      <c r="AJY143" s="26"/>
      <c r="AJZ143" s="26"/>
      <c r="AKA143" s="26"/>
      <c r="AKB143" s="26"/>
      <c r="AKC143" s="26"/>
      <c r="AKD143" s="26"/>
      <c r="AKE143" s="26"/>
      <c r="AKF143" s="26"/>
      <c r="AKG143" s="26"/>
      <c r="AKH143" s="26"/>
      <c r="AKI143" s="26"/>
      <c r="AKJ143" s="26"/>
      <c r="AKK143" s="26"/>
      <c r="AKL143" s="26"/>
      <c r="AKM143" s="26"/>
      <c r="AKN143" s="26"/>
      <c r="AKO143" s="26"/>
      <c r="AKP143" s="26"/>
      <c r="AKQ143" s="26"/>
      <c r="AKR143" s="26"/>
      <c r="AKS143" s="26"/>
      <c r="AKT143" s="26"/>
      <c r="AKU143" s="26"/>
      <c r="AKV143" s="26"/>
      <c r="AKW143" s="26"/>
      <c r="AKX143" s="26"/>
      <c r="AKY143" s="26"/>
      <c r="AKZ143" s="26"/>
      <c r="ALA143" s="26"/>
      <c r="ALB143" s="26"/>
      <c r="ALC143" s="26"/>
      <c r="ALD143" s="26"/>
      <c r="ALE143" s="26"/>
      <c r="ALF143" s="26"/>
      <c r="ALG143" s="26"/>
      <c r="ALH143" s="26"/>
      <c r="ALI143" s="26"/>
      <c r="ALJ143" s="26"/>
      <c r="ALK143" s="26"/>
      <c r="ALL143" s="26"/>
      <c r="ALM143" s="26"/>
      <c r="ALN143" s="26"/>
      <c r="ALO143" s="26"/>
      <c r="ALP143" s="26"/>
      <c r="ALQ143" s="26"/>
      <c r="ALR143" s="26"/>
      <c r="ALS143" s="26"/>
      <c r="ALT143" s="26"/>
      <c r="ALU143" s="26"/>
      <c r="ALV143" s="26"/>
      <c r="ALW143" s="26"/>
      <c r="ALX143" s="26"/>
      <c r="ALY143" s="26"/>
      <c r="ALZ143" s="26"/>
      <c r="AMA143" s="26"/>
      <c r="AMB143" s="26"/>
      <c r="AMC143" s="26"/>
      <c r="AMD143" s="26"/>
      <c r="AME143" s="26"/>
      <c r="AMF143" s="26"/>
      <c r="AMG143" s="26"/>
      <c r="AMH143" s="26"/>
      <c r="AMI143" s="26"/>
      <c r="AMJ143" s="26"/>
      <c r="AMK143" s="26"/>
      <c r="AML143" s="26"/>
      <c r="AMM143" s="26"/>
      <c r="AMN143" s="26"/>
      <c r="AMO143" s="26"/>
      <c r="AMP143" s="26"/>
      <c r="AMQ143" s="26"/>
      <c r="AMR143" s="26"/>
      <c r="AMS143" s="26"/>
      <c r="AMT143" s="26"/>
      <c r="AMU143" s="26"/>
      <c r="AMV143" s="26"/>
      <c r="AMW143" s="26"/>
      <c r="AMX143" s="26"/>
      <c r="AMY143" s="26"/>
      <c r="AMZ143" s="26"/>
      <c r="ANA143" s="26"/>
      <c r="ANB143" s="26"/>
      <c r="ANC143" s="26"/>
      <c r="AND143" s="26"/>
      <c r="ANE143" s="26"/>
      <c r="ANF143" s="26"/>
      <c r="ANG143" s="26"/>
      <c r="ANH143" s="26"/>
      <c r="ANI143" s="26"/>
      <c r="ANJ143" s="26"/>
      <c r="ANK143" s="26"/>
      <c r="ANL143" s="26"/>
      <c r="ANM143" s="26"/>
      <c r="ANN143" s="26"/>
      <c r="ANO143" s="26"/>
      <c r="ANP143" s="26"/>
      <c r="ANQ143" s="26"/>
      <c r="ANR143" s="26"/>
      <c r="ANS143" s="26"/>
      <c r="ANT143" s="26"/>
      <c r="ANU143" s="26"/>
      <c r="ANV143" s="26"/>
      <c r="ANW143" s="26"/>
      <c r="ANX143" s="26"/>
      <c r="ANY143" s="26"/>
      <c r="ANZ143" s="26"/>
      <c r="AOA143" s="26"/>
      <c r="AOB143" s="26"/>
      <c r="AOC143" s="26"/>
      <c r="AOD143" s="26"/>
      <c r="AOE143" s="26"/>
      <c r="AOF143" s="26"/>
      <c r="AOG143" s="26"/>
      <c r="AOH143" s="26"/>
      <c r="AOI143" s="26"/>
      <c r="AOJ143" s="26"/>
      <c r="AOK143" s="26"/>
      <c r="AOL143" s="26"/>
      <c r="AOM143" s="26"/>
      <c r="AON143" s="26"/>
      <c r="AOO143" s="26"/>
      <c r="AOP143" s="26"/>
      <c r="AOQ143" s="26"/>
      <c r="AOR143" s="26"/>
      <c r="AOS143" s="26"/>
      <c r="AOT143" s="26"/>
      <c r="AOU143" s="26"/>
      <c r="AOV143" s="26"/>
      <c r="AOW143" s="26"/>
      <c r="AOX143" s="26"/>
      <c r="AOY143" s="26"/>
      <c r="AOZ143" s="26"/>
      <c r="APA143" s="26"/>
      <c r="APB143" s="26"/>
      <c r="APC143" s="26"/>
      <c r="APD143" s="26"/>
      <c r="APE143" s="26"/>
      <c r="APF143" s="26"/>
      <c r="APG143" s="26"/>
      <c r="APH143" s="26"/>
      <c r="API143" s="26"/>
      <c r="APJ143" s="26"/>
      <c r="APK143" s="26"/>
      <c r="APL143" s="26"/>
      <c r="APM143" s="26"/>
      <c r="APN143" s="26"/>
      <c r="APO143" s="26"/>
      <c r="APP143" s="26"/>
      <c r="APQ143" s="26"/>
      <c r="APR143" s="26"/>
      <c r="APS143" s="26"/>
      <c r="APT143" s="26"/>
      <c r="APU143" s="26"/>
      <c r="APV143" s="26"/>
      <c r="APW143" s="26"/>
      <c r="APX143" s="26"/>
      <c r="APY143" s="26"/>
      <c r="APZ143" s="26"/>
      <c r="AQA143" s="26"/>
      <c r="AQB143" s="26"/>
      <c r="AQC143" s="26"/>
      <c r="AQD143" s="26"/>
      <c r="AQE143" s="26"/>
      <c r="AQF143" s="26"/>
      <c r="AQG143" s="26"/>
      <c r="AQH143" s="26"/>
      <c r="AQI143" s="26"/>
      <c r="AQJ143" s="26"/>
      <c r="AQK143" s="26"/>
      <c r="AQL143" s="26"/>
      <c r="AQM143" s="26"/>
      <c r="AQN143" s="26"/>
      <c r="AQO143" s="26"/>
      <c r="AQP143" s="26"/>
      <c r="AQQ143" s="26"/>
      <c r="AQR143" s="26"/>
      <c r="AQS143" s="26"/>
      <c r="AQT143" s="26"/>
      <c r="AQU143" s="26"/>
      <c r="AQV143" s="26"/>
      <c r="AQW143" s="26"/>
      <c r="AQX143" s="26"/>
      <c r="AQY143" s="26"/>
      <c r="AQZ143" s="26"/>
      <c r="ARA143" s="26"/>
      <c r="ARB143" s="26"/>
      <c r="ARC143" s="26"/>
      <c r="ARD143" s="26"/>
      <c r="ARE143" s="26"/>
      <c r="ARF143" s="26"/>
      <c r="ARG143" s="26"/>
      <c r="ARH143" s="26"/>
      <c r="ARI143" s="26"/>
      <c r="ARJ143" s="26"/>
      <c r="ARK143" s="26"/>
      <c r="ARL143" s="26"/>
      <c r="ARM143" s="26"/>
      <c r="ARN143" s="26"/>
      <c r="ARO143" s="26"/>
      <c r="ARP143" s="26"/>
      <c r="ARQ143" s="26"/>
      <c r="ARR143" s="26"/>
      <c r="ARS143" s="26"/>
      <c r="ART143" s="26"/>
      <c r="ARU143" s="26"/>
      <c r="ARV143" s="26"/>
      <c r="ARW143" s="26"/>
      <c r="ARX143" s="26"/>
      <c r="ARY143" s="26"/>
      <c r="ARZ143" s="26"/>
      <c r="ASA143" s="26"/>
      <c r="ASB143" s="26"/>
      <c r="ASC143" s="26"/>
      <c r="ASD143" s="26"/>
      <c r="ASE143" s="26"/>
      <c r="ASF143" s="26"/>
      <c r="ASG143" s="26"/>
      <c r="ASH143" s="26"/>
      <c r="ASI143" s="26"/>
      <c r="ASJ143" s="26"/>
      <c r="ASK143" s="26"/>
      <c r="ASL143" s="26"/>
      <c r="ASM143" s="26"/>
      <c r="ASN143" s="26"/>
      <c r="ASO143" s="26"/>
      <c r="ASP143" s="26"/>
      <c r="ASQ143" s="26"/>
      <c r="ASR143" s="26"/>
      <c r="ASS143" s="26"/>
      <c r="AST143" s="26"/>
      <c r="ASU143" s="26"/>
      <c r="ASV143" s="26"/>
      <c r="ASW143" s="26"/>
      <c r="ASX143" s="26"/>
      <c r="ASY143" s="26"/>
      <c r="ASZ143" s="26"/>
      <c r="ATA143" s="26"/>
      <c r="ATB143" s="26"/>
      <c r="ATC143" s="26"/>
      <c r="ATD143" s="26"/>
      <c r="ATE143" s="26"/>
      <c r="ATF143" s="26"/>
      <c r="ATG143" s="26"/>
      <c r="ATH143" s="26"/>
      <c r="ATI143" s="26"/>
      <c r="ATJ143" s="26"/>
      <c r="ATK143" s="26"/>
      <c r="ATL143" s="26"/>
      <c r="ATM143" s="26"/>
      <c r="ATN143" s="26"/>
      <c r="ATO143" s="26"/>
      <c r="ATP143" s="26"/>
      <c r="ATQ143" s="26"/>
      <c r="ATR143" s="26"/>
      <c r="ATS143" s="26"/>
      <c r="ATT143" s="26"/>
      <c r="ATU143" s="26"/>
      <c r="ATV143" s="26"/>
      <c r="ATW143" s="26"/>
      <c r="ATX143" s="26"/>
      <c r="ATY143" s="26"/>
      <c r="ATZ143" s="26"/>
      <c r="AUA143" s="26"/>
      <c r="AUB143" s="26"/>
      <c r="AUC143" s="26"/>
      <c r="AUD143" s="26"/>
      <c r="AUE143" s="26"/>
      <c r="AUF143" s="26"/>
      <c r="AUG143" s="26"/>
      <c r="AUH143" s="26"/>
      <c r="AUI143" s="26"/>
      <c r="AUJ143" s="26"/>
      <c r="AUK143" s="26"/>
      <c r="AUL143" s="26"/>
      <c r="AUM143" s="26"/>
      <c r="AUN143" s="26"/>
      <c r="AUO143" s="26"/>
      <c r="AUP143" s="26"/>
      <c r="AUQ143" s="26"/>
      <c r="AUR143" s="26"/>
      <c r="AUS143" s="26"/>
      <c r="AUT143" s="26"/>
      <c r="AUU143" s="26"/>
      <c r="AUV143" s="26"/>
      <c r="AUW143" s="26"/>
      <c r="AUX143" s="26"/>
      <c r="AUY143" s="26"/>
      <c r="AUZ143" s="26"/>
      <c r="AVA143" s="26"/>
      <c r="AVB143" s="26"/>
      <c r="AVC143" s="26"/>
      <c r="AVD143" s="26"/>
      <c r="AVE143" s="26"/>
      <c r="AVF143" s="26"/>
      <c r="AVG143" s="26"/>
      <c r="AVH143" s="26"/>
      <c r="AVI143" s="26"/>
      <c r="AVJ143" s="26"/>
      <c r="AVK143" s="26"/>
      <c r="AVL143" s="26"/>
      <c r="AVM143" s="26"/>
      <c r="AVN143" s="26"/>
      <c r="AVO143" s="26"/>
      <c r="AVP143" s="26"/>
      <c r="AVQ143" s="26"/>
      <c r="AVR143" s="26"/>
      <c r="AVS143" s="26"/>
      <c r="AVT143" s="26"/>
      <c r="AVU143" s="26"/>
      <c r="AVV143" s="26"/>
      <c r="AVW143" s="26"/>
      <c r="AVX143" s="26"/>
      <c r="AVY143" s="26"/>
      <c r="AVZ143" s="26"/>
      <c r="AWA143" s="26"/>
      <c r="AWB143" s="26"/>
      <c r="AWC143" s="26"/>
      <c r="AWD143" s="26"/>
      <c r="AWE143" s="26"/>
      <c r="AWF143" s="26"/>
      <c r="AWG143" s="26"/>
      <c r="AWH143" s="26"/>
      <c r="AWI143" s="26"/>
      <c r="AWJ143" s="26"/>
      <c r="AWK143" s="26"/>
      <c r="AWL143" s="26"/>
      <c r="AWM143" s="26"/>
      <c r="AWN143" s="26"/>
      <c r="AWO143" s="26"/>
      <c r="AWP143" s="26"/>
      <c r="AWQ143" s="26"/>
      <c r="AWR143" s="26"/>
      <c r="AWS143" s="26"/>
      <c r="AWT143" s="26"/>
      <c r="AWU143" s="26"/>
      <c r="AWV143" s="26"/>
      <c r="AWW143" s="26"/>
      <c r="AWX143" s="26"/>
      <c r="AWY143" s="26"/>
      <c r="AWZ143" s="26"/>
      <c r="AXA143" s="26"/>
      <c r="AXB143" s="26"/>
      <c r="AXC143" s="26"/>
      <c r="AXD143" s="26"/>
      <c r="AXE143" s="26"/>
      <c r="AXF143" s="26"/>
      <c r="AXG143" s="26"/>
      <c r="AXH143" s="26"/>
      <c r="AXI143" s="26"/>
      <c r="AXJ143" s="26"/>
      <c r="AXK143" s="26"/>
      <c r="AXL143" s="26"/>
      <c r="AXM143" s="26"/>
      <c r="AXN143" s="26"/>
      <c r="AXO143" s="26"/>
      <c r="AXP143" s="26"/>
      <c r="AXQ143" s="26"/>
      <c r="AXR143" s="26"/>
      <c r="AXS143" s="26"/>
      <c r="AXT143" s="26"/>
      <c r="AXU143" s="26"/>
      <c r="AXV143" s="26"/>
      <c r="AXW143" s="26"/>
      <c r="AXX143" s="26"/>
      <c r="AXY143" s="26"/>
      <c r="AXZ143" s="26"/>
      <c r="AYA143" s="26"/>
      <c r="AYB143" s="26"/>
      <c r="AYC143" s="26"/>
      <c r="AYD143" s="26"/>
      <c r="AYE143" s="26"/>
      <c r="AYF143" s="26"/>
      <c r="AYG143" s="26"/>
      <c r="AYH143" s="26"/>
      <c r="AYI143" s="26"/>
      <c r="AYJ143" s="26"/>
      <c r="AYK143" s="26"/>
      <c r="AYL143" s="26"/>
      <c r="AYM143" s="26"/>
      <c r="AYN143" s="26"/>
      <c r="AYO143" s="26"/>
      <c r="AYP143" s="26"/>
      <c r="AYQ143" s="26"/>
      <c r="AYR143" s="26"/>
      <c r="AYS143" s="26"/>
      <c r="AYT143" s="26"/>
      <c r="AYU143" s="26"/>
      <c r="AYV143" s="26"/>
      <c r="AYW143" s="26"/>
      <c r="AYX143" s="26"/>
      <c r="AYY143" s="26"/>
      <c r="AYZ143" s="26"/>
      <c r="AZA143" s="26"/>
      <c r="AZB143" s="26"/>
      <c r="AZC143" s="26"/>
      <c r="AZD143" s="26"/>
      <c r="AZE143" s="26"/>
      <c r="AZF143" s="26"/>
      <c r="AZG143" s="26"/>
      <c r="AZH143" s="26"/>
      <c r="AZI143" s="26"/>
      <c r="AZJ143" s="26"/>
      <c r="AZK143" s="26"/>
      <c r="AZL143" s="26"/>
      <c r="AZM143" s="26"/>
      <c r="AZN143" s="26"/>
      <c r="AZO143" s="26"/>
      <c r="AZP143" s="26"/>
      <c r="AZQ143" s="26"/>
      <c r="AZR143" s="26"/>
      <c r="AZS143" s="26"/>
      <c r="AZT143" s="26"/>
      <c r="AZU143" s="26"/>
      <c r="AZV143" s="26"/>
      <c r="AZW143" s="26"/>
      <c r="AZX143" s="26"/>
      <c r="AZY143" s="26"/>
      <c r="AZZ143" s="26"/>
      <c r="BAA143" s="26"/>
      <c r="BAB143" s="26"/>
      <c r="BAC143" s="26"/>
      <c r="BAD143" s="26"/>
      <c r="BAE143" s="26"/>
      <c r="BAF143" s="26"/>
      <c r="BAG143" s="26"/>
      <c r="BAH143" s="26"/>
      <c r="BAI143" s="26"/>
      <c r="BAJ143" s="26"/>
      <c r="BAK143" s="26"/>
      <c r="BAL143" s="26"/>
      <c r="BAM143" s="26"/>
      <c r="BAN143" s="26"/>
      <c r="BAO143" s="26"/>
      <c r="BAP143" s="26"/>
      <c r="BAQ143" s="26"/>
      <c r="BAR143" s="26"/>
      <c r="BAS143" s="26"/>
      <c r="BAT143" s="26"/>
      <c r="BAU143" s="26"/>
      <c r="BAV143" s="26"/>
      <c r="BAW143" s="26"/>
      <c r="BAX143" s="26"/>
      <c r="BAY143" s="26"/>
      <c r="BAZ143" s="26"/>
      <c r="BBA143" s="26"/>
      <c r="BBB143" s="26"/>
      <c r="BBC143" s="26"/>
      <c r="BBD143" s="26"/>
      <c r="BBE143" s="26"/>
      <c r="BBF143" s="26"/>
      <c r="BBG143" s="26"/>
      <c r="BBH143" s="26"/>
      <c r="BBI143" s="26"/>
      <c r="BBJ143" s="26"/>
      <c r="BBK143" s="26"/>
      <c r="BBL143" s="26"/>
      <c r="BBM143" s="26"/>
      <c r="BBN143" s="26"/>
      <c r="BBO143" s="26"/>
      <c r="BBP143" s="26"/>
      <c r="BBQ143" s="26"/>
      <c r="BBR143" s="26"/>
      <c r="BBS143" s="26"/>
      <c r="BBT143" s="26"/>
      <c r="BBU143" s="26"/>
      <c r="BBV143" s="26"/>
      <c r="BBW143" s="26"/>
      <c r="BBX143" s="26"/>
      <c r="BBY143" s="26"/>
      <c r="BBZ143" s="26"/>
      <c r="BCA143" s="26"/>
      <c r="BCB143" s="26"/>
      <c r="BCC143" s="26"/>
      <c r="BCD143" s="26"/>
      <c r="BCE143" s="26"/>
      <c r="BCF143" s="26"/>
      <c r="BCG143" s="26"/>
      <c r="BCH143" s="26"/>
      <c r="BCI143" s="26"/>
      <c r="BCJ143" s="26"/>
      <c r="BCK143" s="26"/>
      <c r="BCL143" s="26"/>
      <c r="BCM143" s="26"/>
      <c r="BCN143" s="26"/>
      <c r="BCO143" s="26"/>
      <c r="BCP143" s="26"/>
      <c r="BCQ143" s="26"/>
      <c r="BCR143" s="26"/>
      <c r="BCS143" s="26"/>
      <c r="BCT143" s="26"/>
      <c r="BCU143" s="26"/>
      <c r="BCV143" s="26"/>
      <c r="BCW143" s="26"/>
      <c r="BCX143" s="26"/>
      <c r="BCY143" s="26"/>
      <c r="BCZ143" s="26"/>
      <c r="BDA143" s="26"/>
      <c r="BDB143" s="26"/>
      <c r="BDC143" s="26"/>
      <c r="BDD143" s="26"/>
      <c r="BDE143" s="26"/>
      <c r="BDF143" s="26"/>
      <c r="BDG143" s="26"/>
      <c r="BDH143" s="26"/>
      <c r="BDI143" s="26"/>
      <c r="BDJ143" s="26"/>
      <c r="BDK143" s="26"/>
      <c r="BDL143" s="26"/>
      <c r="BDM143" s="26"/>
      <c r="BDN143" s="26"/>
      <c r="BDO143" s="26"/>
      <c r="BDP143" s="26"/>
      <c r="BDQ143" s="26"/>
      <c r="BDR143" s="26"/>
      <c r="BDS143" s="26"/>
      <c r="BDT143" s="26"/>
      <c r="BDU143" s="26"/>
      <c r="BDV143" s="26"/>
      <c r="BDW143" s="26"/>
      <c r="BDX143" s="26"/>
      <c r="BDY143" s="26"/>
      <c r="BDZ143" s="26"/>
      <c r="BEA143" s="26"/>
      <c r="BEB143" s="26"/>
      <c r="BEC143" s="26"/>
      <c r="BED143" s="26"/>
      <c r="BEE143" s="26"/>
      <c r="BEF143" s="26"/>
      <c r="BEG143" s="26"/>
      <c r="BEH143" s="26"/>
      <c r="BEI143" s="26"/>
      <c r="BEJ143" s="26"/>
      <c r="BEK143" s="26"/>
      <c r="BEL143" s="26"/>
      <c r="BEM143" s="26"/>
      <c r="BEN143" s="26"/>
      <c r="BEO143" s="26"/>
      <c r="BEP143" s="26"/>
      <c r="BEQ143" s="26"/>
      <c r="BER143" s="26"/>
      <c r="BES143" s="26"/>
      <c r="BET143" s="26"/>
      <c r="BEU143" s="26"/>
      <c r="BEV143" s="26"/>
      <c r="BEW143" s="26"/>
      <c r="BEX143" s="26"/>
      <c r="BEY143" s="26"/>
      <c r="BEZ143" s="26"/>
      <c r="BFA143" s="26"/>
      <c r="BFB143" s="26"/>
      <c r="BFC143" s="26"/>
      <c r="BFD143" s="26"/>
      <c r="BFE143" s="26"/>
      <c r="BFF143" s="26"/>
      <c r="BFG143" s="26"/>
      <c r="BFH143" s="26"/>
      <c r="BFI143" s="26"/>
      <c r="BFJ143" s="26"/>
      <c r="BFK143" s="26"/>
      <c r="BFL143" s="26"/>
      <c r="BFM143" s="26"/>
      <c r="BFN143" s="26"/>
      <c r="BFO143" s="26"/>
      <c r="BFP143" s="26"/>
      <c r="BFQ143" s="26"/>
      <c r="BFR143" s="26"/>
      <c r="BFS143" s="26"/>
      <c r="BFT143" s="26"/>
      <c r="BFU143" s="26"/>
      <c r="BFV143" s="26"/>
      <c r="BFW143" s="26"/>
      <c r="BFX143" s="26"/>
      <c r="BFY143" s="26"/>
      <c r="BFZ143" s="26"/>
      <c r="BGA143" s="26"/>
      <c r="BGB143" s="26"/>
      <c r="BGC143" s="26"/>
      <c r="BGD143" s="26"/>
      <c r="BGE143" s="26"/>
      <c r="BGF143" s="26"/>
      <c r="BGG143" s="26"/>
      <c r="BGH143" s="26"/>
      <c r="BGI143" s="26"/>
      <c r="BGJ143" s="26"/>
      <c r="BGK143" s="26"/>
      <c r="BGL143" s="26"/>
      <c r="BGM143" s="26"/>
      <c r="BGN143" s="26"/>
      <c r="BGO143" s="26"/>
      <c r="BGP143" s="26"/>
      <c r="BGQ143" s="26"/>
      <c r="BGR143" s="26"/>
      <c r="BGS143" s="26"/>
      <c r="BGT143" s="26"/>
      <c r="BGU143" s="26"/>
      <c r="BGV143" s="26"/>
      <c r="BGW143" s="26"/>
      <c r="BGX143" s="26"/>
      <c r="BGY143" s="26"/>
      <c r="BGZ143" s="26"/>
      <c r="BHA143" s="26"/>
      <c r="BHB143" s="26"/>
      <c r="BHC143" s="26"/>
      <c r="BHD143" s="26"/>
      <c r="BHE143" s="26"/>
      <c r="BHF143" s="26"/>
      <c r="BHG143" s="26"/>
      <c r="BHH143" s="26"/>
      <c r="BHI143" s="26"/>
      <c r="BHJ143" s="26"/>
      <c r="BHK143" s="26"/>
      <c r="BHL143" s="26"/>
      <c r="BHM143" s="26"/>
      <c r="BHN143" s="26"/>
      <c r="BHO143" s="26"/>
      <c r="BHP143" s="26"/>
      <c r="BHQ143" s="26"/>
      <c r="BHR143" s="26"/>
      <c r="BHS143" s="26"/>
      <c r="BHT143" s="26"/>
      <c r="BHU143" s="26"/>
      <c r="BHV143" s="26"/>
      <c r="BHW143" s="26"/>
      <c r="BHX143" s="26"/>
      <c r="BHY143" s="26"/>
      <c r="BHZ143" s="26"/>
      <c r="BIA143" s="26"/>
      <c r="BIB143" s="26"/>
      <c r="BIC143" s="26"/>
      <c r="BID143" s="26"/>
      <c r="BIE143" s="26"/>
      <c r="BIF143" s="26"/>
      <c r="BIG143" s="26"/>
      <c r="BIH143" s="26"/>
      <c r="BII143" s="26"/>
      <c r="BIJ143" s="26"/>
      <c r="BIK143" s="26"/>
      <c r="BIL143" s="26"/>
      <c r="BIM143" s="26"/>
      <c r="BIN143" s="26"/>
      <c r="BIO143" s="26"/>
      <c r="BIP143" s="26"/>
      <c r="BIQ143" s="26"/>
      <c r="BIR143" s="26"/>
      <c r="BIS143" s="26"/>
      <c r="BIT143" s="26"/>
      <c r="BIU143" s="26"/>
      <c r="BIV143" s="26"/>
      <c r="BIW143" s="26"/>
      <c r="BIX143" s="26"/>
      <c r="BIY143" s="26"/>
      <c r="BIZ143" s="26"/>
      <c r="BJA143" s="26"/>
      <c r="BJB143" s="26"/>
      <c r="BJC143" s="26"/>
      <c r="BJD143" s="26"/>
      <c r="BJE143" s="26"/>
      <c r="BJF143" s="26"/>
      <c r="BJG143" s="26"/>
      <c r="BJH143" s="26"/>
      <c r="BJI143" s="26"/>
      <c r="BJJ143" s="26"/>
      <c r="BJK143" s="26"/>
      <c r="BJL143" s="26"/>
      <c r="BJM143" s="26"/>
      <c r="BJN143" s="26"/>
      <c r="BJO143" s="26"/>
      <c r="BJP143" s="26"/>
      <c r="BJQ143" s="26"/>
      <c r="BJR143" s="26"/>
      <c r="BJS143" s="26"/>
      <c r="BJT143" s="26"/>
      <c r="BJU143" s="26"/>
      <c r="BJV143" s="26"/>
      <c r="BJW143" s="26"/>
      <c r="BJX143" s="26"/>
      <c r="BJY143" s="26"/>
      <c r="BJZ143" s="26"/>
      <c r="BKA143" s="26"/>
      <c r="BKB143" s="26"/>
      <c r="BKC143" s="26"/>
      <c r="BKD143" s="26"/>
      <c r="BKE143" s="26"/>
      <c r="BKF143" s="26"/>
      <c r="BKG143" s="26"/>
      <c r="BKH143" s="26"/>
      <c r="BKI143" s="26"/>
      <c r="BKJ143" s="26"/>
      <c r="BKK143" s="26"/>
      <c r="BKL143" s="26"/>
      <c r="BKM143" s="26"/>
      <c r="BKN143" s="26"/>
      <c r="BKO143" s="26"/>
      <c r="BKP143" s="26"/>
      <c r="BKQ143" s="26"/>
      <c r="BKR143" s="26"/>
      <c r="BKS143" s="26"/>
      <c r="BKT143" s="26"/>
      <c r="BKU143" s="26"/>
      <c r="BKV143" s="26"/>
      <c r="BKW143" s="26"/>
      <c r="BKX143" s="26"/>
      <c r="BKY143" s="26"/>
      <c r="BKZ143" s="26"/>
      <c r="BLA143" s="26"/>
      <c r="BLB143" s="26"/>
      <c r="BLC143" s="26"/>
      <c r="BLD143" s="26"/>
      <c r="BLE143" s="26"/>
      <c r="BLF143" s="26"/>
      <c r="BLG143" s="26"/>
      <c r="BLH143" s="26"/>
      <c r="BLI143" s="26"/>
      <c r="BLJ143" s="26"/>
      <c r="BLK143" s="26"/>
      <c r="BLL143" s="26"/>
      <c r="BLM143" s="26"/>
      <c r="BLN143" s="26"/>
      <c r="BLO143" s="26"/>
      <c r="BLP143" s="26"/>
      <c r="BLQ143" s="26"/>
      <c r="BLR143" s="26"/>
      <c r="BLS143" s="26"/>
      <c r="BLT143" s="26"/>
      <c r="BLU143" s="26"/>
      <c r="BLV143" s="26"/>
      <c r="BLW143" s="26"/>
      <c r="BLX143" s="26"/>
      <c r="BLY143" s="26"/>
      <c r="BLZ143" s="26"/>
      <c r="BMA143" s="26"/>
      <c r="BMB143" s="26"/>
      <c r="BMC143" s="26"/>
      <c r="BMD143" s="26"/>
      <c r="BME143" s="26"/>
      <c r="BMF143" s="26"/>
      <c r="BMG143" s="26"/>
      <c r="BMH143" s="26"/>
      <c r="BMI143" s="26"/>
      <c r="BMJ143" s="26"/>
      <c r="BMK143" s="26"/>
      <c r="BML143" s="26"/>
      <c r="BMM143" s="26"/>
      <c r="BMN143" s="26"/>
      <c r="BMO143" s="26"/>
      <c r="BMP143" s="26"/>
      <c r="BMQ143" s="26"/>
      <c r="BMR143" s="26"/>
      <c r="BMS143" s="26"/>
      <c r="BMT143" s="26"/>
      <c r="BMU143" s="26"/>
      <c r="BMV143" s="26"/>
      <c r="BMW143" s="26"/>
      <c r="BMX143" s="26"/>
      <c r="BMY143" s="26"/>
      <c r="BMZ143" s="26"/>
      <c r="BNA143" s="26"/>
      <c r="BNB143" s="26"/>
      <c r="BNC143" s="26"/>
      <c r="BND143" s="26"/>
      <c r="BNE143" s="26"/>
      <c r="BNF143" s="26"/>
      <c r="BNG143" s="26"/>
      <c r="BNH143" s="26"/>
      <c r="BNI143" s="26"/>
      <c r="BNJ143" s="26"/>
      <c r="BNK143" s="26"/>
      <c r="BNL143" s="26"/>
      <c r="BNM143" s="26"/>
      <c r="BNN143" s="26"/>
      <c r="BNO143" s="26"/>
      <c r="BNP143" s="26"/>
      <c r="BNQ143" s="26"/>
      <c r="BNR143" s="26"/>
      <c r="BNS143" s="26"/>
      <c r="BNT143" s="26"/>
      <c r="BNU143" s="26"/>
      <c r="BNV143" s="26"/>
      <c r="BNW143" s="26"/>
      <c r="BNX143" s="26"/>
      <c r="BNY143" s="26"/>
      <c r="BNZ143" s="26"/>
      <c r="BOA143" s="26"/>
      <c r="BOB143" s="26"/>
      <c r="BOC143" s="26"/>
      <c r="BOD143" s="26"/>
      <c r="BOE143" s="26"/>
      <c r="BOF143" s="26"/>
      <c r="BOG143" s="26"/>
      <c r="BOH143" s="26"/>
      <c r="BOI143" s="26"/>
      <c r="BOJ143" s="26"/>
      <c r="BOK143" s="26"/>
      <c r="BOL143" s="26"/>
      <c r="BOM143" s="26"/>
      <c r="BON143" s="26"/>
      <c r="BOO143" s="26"/>
      <c r="BOP143" s="26"/>
      <c r="BOQ143" s="26"/>
      <c r="BOR143" s="26"/>
      <c r="BOS143" s="26"/>
      <c r="BOT143" s="26"/>
      <c r="BOU143" s="26"/>
      <c r="BOV143" s="26"/>
      <c r="BOW143" s="26"/>
      <c r="BOX143" s="26"/>
      <c r="BOY143" s="26"/>
      <c r="BOZ143" s="26"/>
      <c r="BPA143" s="26"/>
      <c r="BPB143" s="26"/>
      <c r="BPC143" s="26"/>
      <c r="BPD143" s="26"/>
      <c r="BPE143" s="26"/>
      <c r="BPF143" s="26"/>
      <c r="BPG143" s="26"/>
      <c r="BPH143" s="26"/>
      <c r="BPI143" s="26"/>
      <c r="BPJ143" s="26"/>
      <c r="BPK143" s="26"/>
      <c r="BPL143" s="26"/>
      <c r="BPM143" s="26"/>
      <c r="BPN143" s="26"/>
      <c r="BPO143" s="26"/>
      <c r="BPP143" s="26"/>
      <c r="BPQ143" s="26"/>
      <c r="BPR143" s="26"/>
      <c r="BPS143" s="26"/>
      <c r="BPT143" s="26"/>
      <c r="BPU143" s="26"/>
      <c r="BPV143" s="26"/>
      <c r="BPW143" s="26"/>
      <c r="BPX143" s="26"/>
      <c r="BPY143" s="26"/>
      <c r="BPZ143" s="26"/>
      <c r="BQA143" s="26"/>
      <c r="BQB143" s="26"/>
      <c r="BQC143" s="26"/>
      <c r="BQD143" s="26"/>
      <c r="BQE143" s="26"/>
      <c r="BQF143" s="26"/>
      <c r="BQG143" s="26"/>
      <c r="BQH143" s="26"/>
      <c r="BQI143" s="26"/>
      <c r="BQJ143" s="26"/>
      <c r="BQK143" s="26"/>
      <c r="BQL143" s="26"/>
      <c r="BQM143" s="26"/>
      <c r="BQN143" s="26"/>
      <c r="BQO143" s="26"/>
      <c r="BQP143" s="26"/>
      <c r="BQQ143" s="26"/>
      <c r="BQR143" s="26"/>
      <c r="BQS143" s="26"/>
      <c r="BQT143" s="26"/>
      <c r="BQU143" s="26"/>
      <c r="BQV143" s="26"/>
      <c r="BQW143" s="26"/>
      <c r="BQX143" s="26"/>
      <c r="BQY143" s="26"/>
      <c r="BQZ143" s="26"/>
      <c r="BRA143" s="26"/>
      <c r="BRB143" s="26"/>
      <c r="BRC143" s="26"/>
      <c r="BRD143" s="26"/>
      <c r="BRE143" s="26"/>
      <c r="BRF143" s="26"/>
      <c r="BRG143" s="26"/>
      <c r="BRH143" s="26"/>
      <c r="BRI143" s="26"/>
      <c r="BRJ143" s="26"/>
      <c r="BRK143" s="26"/>
      <c r="BRL143" s="26"/>
      <c r="BRM143" s="26"/>
      <c r="BRN143" s="26"/>
      <c r="BRO143" s="26"/>
      <c r="BRP143" s="26"/>
      <c r="BRQ143" s="26"/>
      <c r="BRR143" s="26"/>
      <c r="BRS143" s="26"/>
      <c r="BRT143" s="26"/>
      <c r="BRU143" s="26"/>
      <c r="BRV143" s="26"/>
      <c r="BRW143" s="26"/>
      <c r="BRX143" s="26"/>
      <c r="BRY143" s="26"/>
      <c r="BRZ143" s="26"/>
      <c r="BSA143" s="26"/>
      <c r="BSB143" s="26"/>
      <c r="BSC143" s="26"/>
      <c r="BSD143" s="26"/>
      <c r="BSE143" s="26"/>
      <c r="BSF143" s="26"/>
      <c r="BSG143" s="26"/>
      <c r="BSH143" s="26"/>
      <c r="BSI143" s="26"/>
      <c r="BSJ143" s="26"/>
      <c r="BSK143" s="26"/>
      <c r="BSL143" s="26"/>
      <c r="BSM143" s="26"/>
      <c r="BSN143" s="26"/>
      <c r="BSO143" s="26"/>
      <c r="BSP143" s="26"/>
      <c r="BSQ143" s="26"/>
      <c r="BSR143" s="26"/>
      <c r="BSS143" s="26"/>
      <c r="BST143" s="26"/>
      <c r="BSU143" s="26"/>
      <c r="BSV143" s="26"/>
      <c r="BSW143" s="26"/>
      <c r="BSX143" s="26"/>
      <c r="BSY143" s="26"/>
      <c r="BSZ143" s="26"/>
      <c r="BTA143" s="26"/>
      <c r="BTB143" s="26"/>
      <c r="BTC143" s="26"/>
      <c r="BTD143" s="26"/>
      <c r="BTE143" s="26"/>
      <c r="BTF143" s="26"/>
      <c r="BTG143" s="26"/>
      <c r="BTH143" s="26"/>
      <c r="BTI143" s="26"/>
      <c r="BTJ143" s="26"/>
      <c r="BTK143" s="26"/>
      <c r="BTL143" s="26"/>
      <c r="BTM143" s="26"/>
      <c r="BTN143" s="26"/>
      <c r="BTO143" s="26"/>
      <c r="BTP143" s="26"/>
      <c r="BTQ143" s="26"/>
      <c r="BTR143" s="26"/>
      <c r="BTS143" s="26"/>
      <c r="BTT143" s="26"/>
      <c r="BTU143" s="26"/>
      <c r="BTV143" s="26"/>
      <c r="BTW143" s="26"/>
      <c r="BTX143" s="26"/>
      <c r="BTY143" s="26"/>
      <c r="BTZ143" s="26"/>
      <c r="BUA143" s="26"/>
    </row>
    <row r="144" spans="1:1899" s="23" customFormat="1" ht="58.5" customHeight="1" x14ac:dyDescent="0.25">
      <c r="A144" s="34" t="s">
        <v>82</v>
      </c>
      <c r="B144" s="48" t="s">
        <v>23</v>
      </c>
      <c r="C144" s="48" t="s">
        <v>24</v>
      </c>
      <c r="D144" s="48" t="s">
        <v>270</v>
      </c>
      <c r="E144" s="48" t="s">
        <v>18</v>
      </c>
      <c r="F144" s="55" t="s">
        <v>19</v>
      </c>
      <c r="G144" s="15">
        <v>0</v>
      </c>
      <c r="H144" s="37">
        <v>44743</v>
      </c>
      <c r="I144" s="34" t="s">
        <v>286</v>
      </c>
      <c r="J144" s="34" t="s">
        <v>245</v>
      </c>
      <c r="K144" s="15">
        <v>0</v>
      </c>
      <c r="L144" s="15">
        <v>3452.4</v>
      </c>
      <c r="M144" s="15">
        <v>0</v>
      </c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  <c r="DW144" s="26"/>
      <c r="DX144" s="26"/>
      <c r="DY144" s="26"/>
      <c r="DZ144" s="26"/>
      <c r="EA144" s="26"/>
      <c r="EB144" s="26"/>
      <c r="EC144" s="26"/>
      <c r="ED144" s="26"/>
      <c r="EE144" s="26"/>
      <c r="EF144" s="26"/>
      <c r="EG144" s="26"/>
      <c r="EH144" s="26"/>
      <c r="EI144" s="26"/>
      <c r="EJ144" s="26"/>
      <c r="EK144" s="26"/>
      <c r="EL144" s="26"/>
      <c r="EM144" s="26"/>
      <c r="EN144" s="26"/>
      <c r="EO144" s="26"/>
      <c r="EP144" s="26"/>
      <c r="EQ144" s="26"/>
      <c r="ER144" s="26"/>
      <c r="ES144" s="26"/>
      <c r="ET144" s="26"/>
      <c r="EU144" s="26"/>
      <c r="EV144" s="26"/>
      <c r="EW144" s="26"/>
      <c r="EX144" s="26"/>
      <c r="EY144" s="26"/>
      <c r="EZ144" s="26"/>
      <c r="FA144" s="26"/>
      <c r="FB144" s="26"/>
      <c r="FC144" s="26"/>
      <c r="FD144" s="26"/>
      <c r="FE144" s="26"/>
      <c r="FF144" s="26"/>
      <c r="FG144" s="26"/>
      <c r="FH144" s="26"/>
      <c r="FI144" s="26"/>
      <c r="FJ144" s="26"/>
      <c r="FK144" s="26"/>
      <c r="FL144" s="26"/>
      <c r="FM144" s="26"/>
      <c r="FN144" s="26"/>
      <c r="FO144" s="26"/>
      <c r="FP144" s="26"/>
      <c r="FQ144" s="26"/>
      <c r="FR144" s="26"/>
      <c r="FS144" s="26"/>
      <c r="FT144" s="26"/>
      <c r="FU144" s="26"/>
      <c r="FV144" s="26"/>
      <c r="FW144" s="26"/>
      <c r="FX144" s="26"/>
      <c r="FY144" s="26"/>
      <c r="FZ144" s="26"/>
      <c r="GA144" s="26"/>
      <c r="GB144" s="26"/>
      <c r="GC144" s="26"/>
      <c r="GD144" s="26"/>
      <c r="GE144" s="26"/>
      <c r="GF144" s="26"/>
      <c r="GG144" s="26"/>
      <c r="GH144" s="26"/>
      <c r="GI144" s="26"/>
      <c r="GJ144" s="26"/>
      <c r="GK144" s="26"/>
      <c r="GL144" s="26"/>
      <c r="GM144" s="26"/>
      <c r="GN144" s="26"/>
      <c r="GO144" s="26"/>
      <c r="GP144" s="26"/>
      <c r="GQ144" s="26"/>
      <c r="GR144" s="26"/>
      <c r="GS144" s="26"/>
      <c r="GT144" s="26"/>
      <c r="GU144" s="26"/>
      <c r="GV144" s="26"/>
      <c r="GW144" s="26"/>
      <c r="GX144" s="26"/>
      <c r="GY144" s="26"/>
      <c r="GZ144" s="26"/>
      <c r="HA144" s="26"/>
      <c r="HB144" s="26"/>
      <c r="HC144" s="26"/>
      <c r="HD144" s="26"/>
      <c r="HE144" s="26"/>
      <c r="HF144" s="26"/>
      <c r="HG144" s="26"/>
      <c r="HH144" s="26"/>
      <c r="HI144" s="26"/>
      <c r="HJ144" s="26"/>
      <c r="HK144" s="26"/>
      <c r="HL144" s="26"/>
      <c r="HM144" s="26"/>
      <c r="HN144" s="26"/>
      <c r="HO144" s="26"/>
      <c r="HP144" s="26"/>
      <c r="HQ144" s="26"/>
      <c r="HR144" s="26"/>
      <c r="HS144" s="26"/>
      <c r="HT144" s="26"/>
      <c r="HU144" s="26"/>
      <c r="HV144" s="26"/>
      <c r="HW144" s="26"/>
      <c r="HX144" s="26"/>
      <c r="HY144" s="26"/>
      <c r="HZ144" s="26"/>
      <c r="IA144" s="26"/>
      <c r="IB144" s="26"/>
      <c r="IC144" s="26"/>
      <c r="ID144" s="26"/>
      <c r="IE144" s="26"/>
      <c r="IF144" s="26"/>
      <c r="IG144" s="26"/>
      <c r="IH144" s="26"/>
      <c r="II144" s="26"/>
      <c r="IJ144" s="26"/>
      <c r="IK144" s="26"/>
      <c r="IL144" s="26"/>
      <c r="IM144" s="26"/>
      <c r="IN144" s="26"/>
      <c r="IO144" s="26"/>
      <c r="IP144" s="26"/>
      <c r="IQ144" s="26"/>
      <c r="IR144" s="26"/>
      <c r="IS144" s="26"/>
      <c r="IT144" s="26"/>
      <c r="IU144" s="26"/>
      <c r="IV144" s="26"/>
      <c r="IW144" s="26"/>
      <c r="IX144" s="26"/>
      <c r="IY144" s="26"/>
      <c r="IZ144" s="26"/>
      <c r="JA144" s="26"/>
      <c r="JB144" s="26"/>
      <c r="JC144" s="26"/>
      <c r="JD144" s="26"/>
      <c r="JE144" s="26"/>
      <c r="JF144" s="26"/>
      <c r="JG144" s="26"/>
      <c r="JH144" s="26"/>
      <c r="JI144" s="26"/>
      <c r="JJ144" s="26"/>
      <c r="JK144" s="26"/>
      <c r="JL144" s="26"/>
      <c r="JM144" s="26"/>
      <c r="JN144" s="26"/>
      <c r="JO144" s="26"/>
      <c r="JP144" s="26"/>
      <c r="JQ144" s="26"/>
      <c r="JR144" s="26"/>
      <c r="JS144" s="26"/>
      <c r="JT144" s="26"/>
      <c r="JU144" s="26"/>
      <c r="JV144" s="26"/>
      <c r="JW144" s="26"/>
      <c r="JX144" s="26"/>
      <c r="JY144" s="26"/>
      <c r="JZ144" s="26"/>
      <c r="KA144" s="26"/>
      <c r="KB144" s="26"/>
      <c r="KC144" s="26"/>
      <c r="KD144" s="26"/>
      <c r="KE144" s="26"/>
      <c r="KF144" s="26"/>
      <c r="KG144" s="26"/>
      <c r="KH144" s="26"/>
      <c r="KI144" s="26"/>
      <c r="KJ144" s="26"/>
      <c r="KK144" s="26"/>
      <c r="KL144" s="26"/>
      <c r="KM144" s="26"/>
      <c r="KN144" s="26"/>
      <c r="KO144" s="26"/>
      <c r="KP144" s="26"/>
      <c r="KQ144" s="26"/>
      <c r="KR144" s="26"/>
      <c r="KS144" s="26"/>
      <c r="KT144" s="26"/>
      <c r="KU144" s="26"/>
      <c r="KV144" s="26"/>
      <c r="KW144" s="26"/>
      <c r="KX144" s="26"/>
      <c r="KY144" s="26"/>
      <c r="KZ144" s="26"/>
      <c r="LA144" s="26"/>
      <c r="LB144" s="26"/>
      <c r="LC144" s="26"/>
      <c r="LD144" s="26"/>
      <c r="LE144" s="26"/>
      <c r="LF144" s="26"/>
      <c r="LG144" s="26"/>
      <c r="LH144" s="26"/>
      <c r="LI144" s="26"/>
      <c r="LJ144" s="26"/>
      <c r="LK144" s="26"/>
      <c r="LL144" s="26"/>
      <c r="LM144" s="26"/>
      <c r="LN144" s="26"/>
      <c r="LO144" s="26"/>
      <c r="LP144" s="26"/>
      <c r="LQ144" s="26"/>
      <c r="LR144" s="26"/>
      <c r="LS144" s="26"/>
      <c r="LT144" s="26"/>
      <c r="LU144" s="26"/>
      <c r="LV144" s="26"/>
      <c r="LW144" s="26"/>
      <c r="LX144" s="26"/>
      <c r="LY144" s="26"/>
      <c r="LZ144" s="26"/>
      <c r="MA144" s="26"/>
      <c r="MB144" s="26"/>
      <c r="MC144" s="26"/>
      <c r="MD144" s="26"/>
      <c r="ME144" s="26"/>
      <c r="MF144" s="26"/>
      <c r="MG144" s="26"/>
      <c r="MH144" s="26"/>
      <c r="MI144" s="26"/>
      <c r="MJ144" s="26"/>
      <c r="MK144" s="26"/>
      <c r="ML144" s="26"/>
      <c r="MM144" s="26"/>
      <c r="MN144" s="26"/>
      <c r="MO144" s="26"/>
      <c r="MP144" s="26"/>
      <c r="MQ144" s="26"/>
      <c r="MR144" s="26"/>
      <c r="MS144" s="26"/>
      <c r="MT144" s="26"/>
      <c r="MU144" s="26"/>
      <c r="MV144" s="26"/>
      <c r="MW144" s="26"/>
      <c r="MX144" s="26"/>
      <c r="MY144" s="26"/>
      <c r="MZ144" s="26"/>
      <c r="NA144" s="26"/>
      <c r="NB144" s="26"/>
      <c r="NC144" s="26"/>
      <c r="ND144" s="26"/>
      <c r="NE144" s="26"/>
      <c r="NF144" s="26"/>
      <c r="NG144" s="26"/>
      <c r="NH144" s="26"/>
      <c r="NI144" s="26"/>
      <c r="NJ144" s="26"/>
      <c r="NK144" s="26"/>
      <c r="NL144" s="26"/>
      <c r="NM144" s="26"/>
      <c r="NN144" s="26"/>
      <c r="NO144" s="26"/>
      <c r="NP144" s="26"/>
      <c r="NQ144" s="26"/>
      <c r="NR144" s="26"/>
      <c r="NS144" s="26"/>
      <c r="NT144" s="26"/>
      <c r="NU144" s="26"/>
      <c r="NV144" s="26"/>
      <c r="NW144" s="26"/>
      <c r="NX144" s="26"/>
      <c r="NY144" s="26"/>
      <c r="NZ144" s="26"/>
      <c r="OA144" s="26"/>
      <c r="OB144" s="26"/>
      <c r="OC144" s="26"/>
      <c r="OD144" s="26"/>
      <c r="OE144" s="26"/>
      <c r="OF144" s="26"/>
      <c r="OG144" s="26"/>
      <c r="OH144" s="26"/>
      <c r="OI144" s="26"/>
      <c r="OJ144" s="26"/>
      <c r="OK144" s="26"/>
      <c r="OL144" s="26"/>
      <c r="OM144" s="26"/>
      <c r="ON144" s="26"/>
      <c r="OO144" s="26"/>
      <c r="OP144" s="26"/>
      <c r="OQ144" s="26"/>
      <c r="OR144" s="26"/>
      <c r="OS144" s="26"/>
      <c r="OT144" s="26"/>
      <c r="OU144" s="26"/>
      <c r="OV144" s="26"/>
      <c r="OW144" s="26"/>
      <c r="OX144" s="26"/>
      <c r="OY144" s="26"/>
      <c r="OZ144" s="26"/>
      <c r="PA144" s="26"/>
      <c r="PB144" s="26"/>
      <c r="PC144" s="26"/>
      <c r="PD144" s="26"/>
      <c r="PE144" s="26"/>
      <c r="PF144" s="26"/>
      <c r="PG144" s="26"/>
      <c r="PH144" s="26"/>
      <c r="PI144" s="26"/>
      <c r="PJ144" s="26"/>
      <c r="PK144" s="26"/>
      <c r="PL144" s="26"/>
      <c r="PM144" s="26"/>
      <c r="PN144" s="26"/>
      <c r="PO144" s="26"/>
      <c r="PP144" s="26"/>
      <c r="PQ144" s="26"/>
      <c r="PR144" s="26"/>
      <c r="PS144" s="26"/>
      <c r="PT144" s="26"/>
      <c r="PU144" s="26"/>
      <c r="PV144" s="26"/>
      <c r="PW144" s="26"/>
      <c r="PX144" s="26"/>
      <c r="PY144" s="26"/>
      <c r="PZ144" s="26"/>
      <c r="QA144" s="26"/>
      <c r="QB144" s="26"/>
      <c r="QC144" s="26"/>
      <c r="QD144" s="26"/>
      <c r="QE144" s="26"/>
      <c r="QF144" s="26"/>
      <c r="QG144" s="26"/>
      <c r="QH144" s="26"/>
      <c r="QI144" s="26"/>
      <c r="QJ144" s="26"/>
      <c r="QK144" s="26"/>
      <c r="QL144" s="26"/>
      <c r="QM144" s="26"/>
      <c r="QN144" s="26"/>
      <c r="QO144" s="26"/>
      <c r="QP144" s="26"/>
      <c r="QQ144" s="26"/>
      <c r="QR144" s="26"/>
      <c r="QS144" s="26"/>
      <c r="QT144" s="26"/>
      <c r="QU144" s="26"/>
      <c r="QV144" s="26"/>
      <c r="QW144" s="26"/>
      <c r="QX144" s="26"/>
      <c r="QY144" s="26"/>
      <c r="QZ144" s="26"/>
      <c r="RA144" s="26"/>
      <c r="RB144" s="26"/>
      <c r="RC144" s="26"/>
      <c r="RD144" s="26"/>
      <c r="RE144" s="26"/>
      <c r="RF144" s="26"/>
      <c r="RG144" s="26"/>
      <c r="RH144" s="26"/>
      <c r="RI144" s="26"/>
      <c r="RJ144" s="26"/>
      <c r="RK144" s="26"/>
      <c r="RL144" s="26"/>
      <c r="RM144" s="26"/>
      <c r="RN144" s="26"/>
      <c r="RO144" s="26"/>
      <c r="RP144" s="26"/>
      <c r="RQ144" s="26"/>
      <c r="RR144" s="26"/>
      <c r="RS144" s="26"/>
      <c r="RT144" s="26"/>
      <c r="RU144" s="26"/>
      <c r="RV144" s="26"/>
      <c r="RW144" s="26"/>
      <c r="RX144" s="26"/>
      <c r="RY144" s="26"/>
      <c r="RZ144" s="26"/>
      <c r="SA144" s="26"/>
      <c r="SB144" s="26"/>
      <c r="SC144" s="26"/>
      <c r="SD144" s="26"/>
      <c r="SE144" s="26"/>
      <c r="SF144" s="26"/>
      <c r="SG144" s="26"/>
      <c r="SH144" s="26"/>
      <c r="SI144" s="26"/>
      <c r="SJ144" s="26"/>
      <c r="SK144" s="26"/>
      <c r="SL144" s="26"/>
      <c r="SM144" s="26"/>
      <c r="SN144" s="26"/>
      <c r="SO144" s="26"/>
      <c r="SP144" s="26"/>
      <c r="SQ144" s="26"/>
      <c r="SR144" s="26"/>
      <c r="SS144" s="26"/>
      <c r="ST144" s="26"/>
      <c r="SU144" s="26"/>
      <c r="SV144" s="26"/>
      <c r="SW144" s="26"/>
      <c r="SX144" s="26"/>
      <c r="SY144" s="26"/>
      <c r="SZ144" s="26"/>
      <c r="TA144" s="26"/>
      <c r="TB144" s="26"/>
      <c r="TC144" s="26"/>
      <c r="TD144" s="26"/>
      <c r="TE144" s="26"/>
      <c r="TF144" s="26"/>
      <c r="TG144" s="26"/>
      <c r="TH144" s="26"/>
      <c r="TI144" s="26"/>
      <c r="TJ144" s="26"/>
      <c r="TK144" s="26"/>
      <c r="TL144" s="26"/>
      <c r="TM144" s="26"/>
      <c r="TN144" s="26"/>
      <c r="TO144" s="26"/>
      <c r="TP144" s="26"/>
      <c r="TQ144" s="26"/>
      <c r="TR144" s="26"/>
      <c r="TS144" s="26"/>
      <c r="TT144" s="26"/>
      <c r="TU144" s="26"/>
      <c r="TV144" s="26"/>
      <c r="TW144" s="26"/>
      <c r="TX144" s="26"/>
      <c r="TY144" s="26"/>
      <c r="TZ144" s="26"/>
      <c r="UA144" s="26"/>
      <c r="UB144" s="26"/>
      <c r="UC144" s="26"/>
      <c r="UD144" s="26"/>
      <c r="UE144" s="26"/>
      <c r="UF144" s="26"/>
      <c r="UG144" s="26"/>
      <c r="UH144" s="26"/>
      <c r="UI144" s="26"/>
      <c r="UJ144" s="26"/>
      <c r="UK144" s="26"/>
      <c r="UL144" s="26"/>
      <c r="UM144" s="26"/>
      <c r="UN144" s="26"/>
      <c r="UO144" s="26"/>
      <c r="UP144" s="26"/>
      <c r="UQ144" s="26"/>
      <c r="UR144" s="26"/>
      <c r="US144" s="26"/>
      <c r="UT144" s="26"/>
      <c r="UU144" s="26"/>
      <c r="UV144" s="26"/>
      <c r="UW144" s="26"/>
      <c r="UX144" s="26"/>
      <c r="UY144" s="26"/>
      <c r="UZ144" s="26"/>
      <c r="VA144" s="26"/>
      <c r="VB144" s="26"/>
      <c r="VC144" s="26"/>
      <c r="VD144" s="26"/>
      <c r="VE144" s="26"/>
      <c r="VF144" s="26"/>
      <c r="VG144" s="26"/>
      <c r="VH144" s="26"/>
      <c r="VI144" s="26"/>
      <c r="VJ144" s="26"/>
      <c r="VK144" s="26"/>
      <c r="VL144" s="26"/>
      <c r="VM144" s="26"/>
      <c r="VN144" s="26"/>
      <c r="VO144" s="26"/>
      <c r="VP144" s="26"/>
      <c r="VQ144" s="26"/>
      <c r="VR144" s="26"/>
      <c r="VS144" s="26"/>
      <c r="VT144" s="26"/>
      <c r="VU144" s="26"/>
      <c r="VV144" s="26"/>
      <c r="VW144" s="26"/>
      <c r="VX144" s="26"/>
      <c r="VY144" s="26"/>
      <c r="VZ144" s="26"/>
      <c r="WA144" s="26"/>
      <c r="WB144" s="26"/>
      <c r="WC144" s="26"/>
      <c r="WD144" s="26"/>
      <c r="WE144" s="26"/>
      <c r="WF144" s="26"/>
      <c r="WG144" s="26"/>
      <c r="WH144" s="26"/>
      <c r="WI144" s="26"/>
      <c r="WJ144" s="26"/>
      <c r="WK144" s="26"/>
      <c r="WL144" s="26"/>
      <c r="WM144" s="26"/>
      <c r="WN144" s="26"/>
      <c r="WO144" s="26"/>
      <c r="WP144" s="26"/>
      <c r="WQ144" s="26"/>
      <c r="WR144" s="26"/>
      <c r="WS144" s="26"/>
      <c r="WT144" s="26"/>
      <c r="WU144" s="26"/>
      <c r="WV144" s="26"/>
      <c r="WW144" s="26"/>
      <c r="WX144" s="26"/>
      <c r="WY144" s="26"/>
      <c r="WZ144" s="26"/>
      <c r="XA144" s="26"/>
      <c r="XB144" s="26"/>
      <c r="XC144" s="26"/>
      <c r="XD144" s="26"/>
      <c r="XE144" s="26"/>
      <c r="XF144" s="26"/>
      <c r="XG144" s="26"/>
      <c r="XH144" s="26"/>
      <c r="XI144" s="26"/>
      <c r="XJ144" s="26"/>
      <c r="XK144" s="26"/>
      <c r="XL144" s="26"/>
      <c r="XM144" s="26"/>
      <c r="XN144" s="26"/>
      <c r="XO144" s="26"/>
      <c r="XP144" s="26"/>
      <c r="XQ144" s="26"/>
      <c r="XR144" s="26"/>
      <c r="XS144" s="26"/>
      <c r="XT144" s="26"/>
      <c r="XU144" s="26"/>
      <c r="XV144" s="26"/>
      <c r="XW144" s="26"/>
      <c r="XX144" s="26"/>
      <c r="XY144" s="26"/>
      <c r="XZ144" s="26"/>
      <c r="YA144" s="26"/>
      <c r="YB144" s="26"/>
      <c r="YC144" s="26"/>
      <c r="YD144" s="26"/>
      <c r="YE144" s="26"/>
      <c r="YF144" s="26"/>
      <c r="YG144" s="26"/>
      <c r="YH144" s="26"/>
      <c r="YI144" s="26"/>
      <c r="YJ144" s="26"/>
      <c r="YK144" s="26"/>
      <c r="YL144" s="26"/>
      <c r="YM144" s="26"/>
      <c r="YN144" s="26"/>
      <c r="YO144" s="26"/>
      <c r="YP144" s="26"/>
      <c r="YQ144" s="26"/>
      <c r="YR144" s="26"/>
      <c r="YS144" s="26"/>
      <c r="YT144" s="26"/>
      <c r="YU144" s="26"/>
      <c r="YV144" s="26"/>
      <c r="YW144" s="26"/>
      <c r="YX144" s="26"/>
      <c r="YY144" s="26"/>
      <c r="YZ144" s="26"/>
      <c r="ZA144" s="26"/>
      <c r="ZB144" s="26"/>
      <c r="ZC144" s="26"/>
      <c r="ZD144" s="26"/>
      <c r="ZE144" s="26"/>
      <c r="ZF144" s="26"/>
      <c r="ZG144" s="26"/>
      <c r="ZH144" s="26"/>
      <c r="ZI144" s="26"/>
      <c r="ZJ144" s="26"/>
      <c r="ZK144" s="26"/>
      <c r="ZL144" s="26"/>
      <c r="ZM144" s="26"/>
      <c r="ZN144" s="26"/>
      <c r="ZO144" s="26"/>
      <c r="ZP144" s="26"/>
      <c r="ZQ144" s="26"/>
      <c r="ZR144" s="26"/>
      <c r="ZS144" s="26"/>
      <c r="ZT144" s="26"/>
      <c r="ZU144" s="26"/>
      <c r="ZV144" s="26"/>
      <c r="ZW144" s="26"/>
      <c r="ZX144" s="26"/>
      <c r="ZY144" s="26"/>
      <c r="ZZ144" s="26"/>
      <c r="AAA144" s="26"/>
      <c r="AAB144" s="26"/>
      <c r="AAC144" s="26"/>
      <c r="AAD144" s="26"/>
      <c r="AAE144" s="26"/>
      <c r="AAF144" s="26"/>
      <c r="AAG144" s="26"/>
      <c r="AAH144" s="26"/>
      <c r="AAI144" s="26"/>
      <c r="AAJ144" s="26"/>
      <c r="AAK144" s="26"/>
      <c r="AAL144" s="26"/>
      <c r="AAM144" s="26"/>
      <c r="AAN144" s="26"/>
      <c r="AAO144" s="26"/>
      <c r="AAP144" s="26"/>
      <c r="AAQ144" s="26"/>
      <c r="AAR144" s="26"/>
      <c r="AAS144" s="26"/>
      <c r="AAT144" s="26"/>
      <c r="AAU144" s="26"/>
      <c r="AAV144" s="26"/>
      <c r="AAW144" s="26"/>
      <c r="AAX144" s="26"/>
      <c r="AAY144" s="26"/>
      <c r="AAZ144" s="26"/>
      <c r="ABA144" s="26"/>
      <c r="ABB144" s="26"/>
      <c r="ABC144" s="26"/>
      <c r="ABD144" s="26"/>
      <c r="ABE144" s="26"/>
      <c r="ABF144" s="26"/>
      <c r="ABG144" s="26"/>
      <c r="ABH144" s="26"/>
      <c r="ABI144" s="26"/>
      <c r="ABJ144" s="26"/>
      <c r="ABK144" s="26"/>
      <c r="ABL144" s="26"/>
      <c r="ABM144" s="26"/>
      <c r="ABN144" s="26"/>
      <c r="ABO144" s="26"/>
      <c r="ABP144" s="26"/>
      <c r="ABQ144" s="26"/>
      <c r="ABR144" s="26"/>
      <c r="ABS144" s="26"/>
      <c r="ABT144" s="26"/>
      <c r="ABU144" s="26"/>
      <c r="ABV144" s="26"/>
      <c r="ABW144" s="26"/>
      <c r="ABX144" s="26"/>
      <c r="ABY144" s="26"/>
      <c r="ABZ144" s="26"/>
      <c r="ACA144" s="26"/>
      <c r="ACB144" s="26"/>
      <c r="ACC144" s="26"/>
      <c r="ACD144" s="26"/>
      <c r="ACE144" s="26"/>
      <c r="ACF144" s="26"/>
      <c r="ACG144" s="26"/>
      <c r="ACH144" s="26"/>
      <c r="ACI144" s="26"/>
      <c r="ACJ144" s="26"/>
      <c r="ACK144" s="26"/>
      <c r="ACL144" s="26"/>
      <c r="ACM144" s="26"/>
      <c r="ACN144" s="26"/>
      <c r="ACO144" s="26"/>
      <c r="ACP144" s="26"/>
      <c r="ACQ144" s="26"/>
      <c r="ACR144" s="26"/>
      <c r="ACS144" s="26"/>
      <c r="ACT144" s="26"/>
      <c r="ACU144" s="26"/>
      <c r="ACV144" s="26"/>
      <c r="ACW144" s="26"/>
      <c r="ACX144" s="26"/>
      <c r="ACY144" s="26"/>
      <c r="ACZ144" s="26"/>
      <c r="ADA144" s="26"/>
      <c r="ADB144" s="26"/>
      <c r="ADC144" s="26"/>
      <c r="ADD144" s="26"/>
      <c r="ADE144" s="26"/>
      <c r="ADF144" s="26"/>
      <c r="ADG144" s="26"/>
      <c r="ADH144" s="26"/>
      <c r="ADI144" s="26"/>
      <c r="ADJ144" s="26"/>
      <c r="ADK144" s="26"/>
      <c r="ADL144" s="26"/>
      <c r="ADM144" s="26"/>
      <c r="ADN144" s="26"/>
      <c r="ADO144" s="26"/>
      <c r="ADP144" s="26"/>
      <c r="ADQ144" s="26"/>
      <c r="ADR144" s="26"/>
      <c r="ADS144" s="26"/>
      <c r="ADT144" s="26"/>
      <c r="ADU144" s="26"/>
      <c r="ADV144" s="26"/>
      <c r="ADW144" s="26"/>
      <c r="ADX144" s="26"/>
      <c r="ADY144" s="26"/>
      <c r="ADZ144" s="26"/>
      <c r="AEA144" s="26"/>
      <c r="AEB144" s="26"/>
      <c r="AEC144" s="26"/>
      <c r="AED144" s="26"/>
      <c r="AEE144" s="26"/>
      <c r="AEF144" s="26"/>
      <c r="AEG144" s="26"/>
      <c r="AEH144" s="26"/>
      <c r="AEI144" s="26"/>
      <c r="AEJ144" s="26"/>
      <c r="AEK144" s="26"/>
      <c r="AEL144" s="26"/>
      <c r="AEM144" s="26"/>
      <c r="AEN144" s="26"/>
      <c r="AEO144" s="26"/>
      <c r="AEP144" s="26"/>
      <c r="AEQ144" s="26"/>
      <c r="AER144" s="26"/>
      <c r="AES144" s="26"/>
      <c r="AET144" s="26"/>
      <c r="AEU144" s="26"/>
      <c r="AEV144" s="26"/>
      <c r="AEW144" s="26"/>
      <c r="AEX144" s="26"/>
      <c r="AEY144" s="26"/>
      <c r="AEZ144" s="26"/>
      <c r="AFA144" s="26"/>
      <c r="AFB144" s="26"/>
      <c r="AFC144" s="26"/>
      <c r="AFD144" s="26"/>
      <c r="AFE144" s="26"/>
      <c r="AFF144" s="26"/>
      <c r="AFG144" s="26"/>
      <c r="AFH144" s="26"/>
      <c r="AFI144" s="26"/>
      <c r="AFJ144" s="26"/>
      <c r="AFK144" s="26"/>
      <c r="AFL144" s="26"/>
      <c r="AFM144" s="26"/>
      <c r="AFN144" s="26"/>
      <c r="AFO144" s="26"/>
      <c r="AFP144" s="26"/>
      <c r="AFQ144" s="26"/>
      <c r="AFR144" s="26"/>
      <c r="AFS144" s="26"/>
      <c r="AFT144" s="26"/>
      <c r="AFU144" s="26"/>
      <c r="AFV144" s="26"/>
      <c r="AFW144" s="26"/>
      <c r="AFX144" s="26"/>
      <c r="AFY144" s="26"/>
      <c r="AFZ144" s="26"/>
      <c r="AGA144" s="26"/>
      <c r="AGB144" s="26"/>
      <c r="AGC144" s="26"/>
      <c r="AGD144" s="26"/>
      <c r="AGE144" s="26"/>
      <c r="AGF144" s="26"/>
      <c r="AGG144" s="26"/>
      <c r="AGH144" s="26"/>
      <c r="AGI144" s="26"/>
      <c r="AGJ144" s="26"/>
      <c r="AGK144" s="26"/>
      <c r="AGL144" s="26"/>
      <c r="AGM144" s="26"/>
      <c r="AGN144" s="26"/>
      <c r="AGO144" s="26"/>
      <c r="AGP144" s="26"/>
      <c r="AGQ144" s="26"/>
      <c r="AGR144" s="26"/>
      <c r="AGS144" s="26"/>
      <c r="AGT144" s="26"/>
      <c r="AGU144" s="26"/>
      <c r="AGV144" s="26"/>
      <c r="AGW144" s="26"/>
      <c r="AGX144" s="26"/>
      <c r="AGY144" s="26"/>
      <c r="AGZ144" s="26"/>
      <c r="AHA144" s="26"/>
      <c r="AHB144" s="26"/>
      <c r="AHC144" s="26"/>
      <c r="AHD144" s="26"/>
      <c r="AHE144" s="26"/>
      <c r="AHF144" s="26"/>
      <c r="AHG144" s="26"/>
      <c r="AHH144" s="26"/>
      <c r="AHI144" s="26"/>
      <c r="AHJ144" s="26"/>
      <c r="AHK144" s="26"/>
      <c r="AHL144" s="26"/>
      <c r="AHM144" s="26"/>
      <c r="AHN144" s="26"/>
      <c r="AHO144" s="26"/>
      <c r="AHP144" s="26"/>
      <c r="AHQ144" s="26"/>
      <c r="AHR144" s="26"/>
      <c r="AHS144" s="26"/>
      <c r="AHT144" s="26"/>
      <c r="AHU144" s="26"/>
      <c r="AHV144" s="26"/>
      <c r="AHW144" s="26"/>
      <c r="AHX144" s="26"/>
      <c r="AHY144" s="26"/>
      <c r="AHZ144" s="26"/>
      <c r="AIA144" s="26"/>
      <c r="AIB144" s="26"/>
      <c r="AIC144" s="26"/>
      <c r="AID144" s="26"/>
      <c r="AIE144" s="26"/>
      <c r="AIF144" s="26"/>
      <c r="AIG144" s="26"/>
      <c r="AIH144" s="26"/>
      <c r="AII144" s="26"/>
      <c r="AIJ144" s="26"/>
      <c r="AIK144" s="26"/>
      <c r="AIL144" s="26"/>
      <c r="AIM144" s="26"/>
      <c r="AIN144" s="26"/>
      <c r="AIO144" s="26"/>
      <c r="AIP144" s="26"/>
      <c r="AIQ144" s="26"/>
      <c r="AIR144" s="26"/>
      <c r="AIS144" s="26"/>
      <c r="AIT144" s="26"/>
      <c r="AIU144" s="26"/>
      <c r="AIV144" s="26"/>
      <c r="AIW144" s="26"/>
      <c r="AIX144" s="26"/>
      <c r="AIY144" s="26"/>
      <c r="AIZ144" s="26"/>
      <c r="AJA144" s="26"/>
      <c r="AJB144" s="26"/>
      <c r="AJC144" s="26"/>
      <c r="AJD144" s="26"/>
      <c r="AJE144" s="26"/>
      <c r="AJF144" s="26"/>
      <c r="AJG144" s="26"/>
      <c r="AJH144" s="26"/>
      <c r="AJI144" s="26"/>
      <c r="AJJ144" s="26"/>
      <c r="AJK144" s="26"/>
      <c r="AJL144" s="26"/>
      <c r="AJM144" s="26"/>
      <c r="AJN144" s="26"/>
      <c r="AJO144" s="26"/>
      <c r="AJP144" s="26"/>
      <c r="AJQ144" s="26"/>
      <c r="AJR144" s="26"/>
      <c r="AJS144" s="26"/>
      <c r="AJT144" s="26"/>
      <c r="AJU144" s="26"/>
      <c r="AJV144" s="26"/>
      <c r="AJW144" s="26"/>
      <c r="AJX144" s="26"/>
      <c r="AJY144" s="26"/>
      <c r="AJZ144" s="26"/>
      <c r="AKA144" s="26"/>
      <c r="AKB144" s="26"/>
      <c r="AKC144" s="26"/>
      <c r="AKD144" s="26"/>
      <c r="AKE144" s="26"/>
      <c r="AKF144" s="26"/>
      <c r="AKG144" s="26"/>
      <c r="AKH144" s="26"/>
      <c r="AKI144" s="26"/>
      <c r="AKJ144" s="26"/>
      <c r="AKK144" s="26"/>
      <c r="AKL144" s="26"/>
      <c r="AKM144" s="26"/>
      <c r="AKN144" s="26"/>
      <c r="AKO144" s="26"/>
      <c r="AKP144" s="26"/>
      <c r="AKQ144" s="26"/>
      <c r="AKR144" s="26"/>
      <c r="AKS144" s="26"/>
      <c r="AKT144" s="26"/>
      <c r="AKU144" s="26"/>
      <c r="AKV144" s="26"/>
      <c r="AKW144" s="26"/>
      <c r="AKX144" s="26"/>
      <c r="AKY144" s="26"/>
      <c r="AKZ144" s="26"/>
      <c r="ALA144" s="26"/>
      <c r="ALB144" s="26"/>
      <c r="ALC144" s="26"/>
      <c r="ALD144" s="26"/>
      <c r="ALE144" s="26"/>
      <c r="ALF144" s="26"/>
      <c r="ALG144" s="26"/>
      <c r="ALH144" s="26"/>
      <c r="ALI144" s="26"/>
      <c r="ALJ144" s="26"/>
      <c r="ALK144" s="26"/>
      <c r="ALL144" s="26"/>
      <c r="ALM144" s="26"/>
      <c r="ALN144" s="26"/>
      <c r="ALO144" s="26"/>
      <c r="ALP144" s="26"/>
      <c r="ALQ144" s="26"/>
      <c r="ALR144" s="26"/>
      <c r="ALS144" s="26"/>
      <c r="ALT144" s="26"/>
      <c r="ALU144" s="26"/>
      <c r="ALV144" s="26"/>
      <c r="ALW144" s="26"/>
      <c r="ALX144" s="26"/>
      <c r="ALY144" s="26"/>
      <c r="ALZ144" s="26"/>
      <c r="AMA144" s="26"/>
      <c r="AMB144" s="26"/>
      <c r="AMC144" s="26"/>
      <c r="AMD144" s="26"/>
      <c r="AME144" s="26"/>
      <c r="AMF144" s="26"/>
      <c r="AMG144" s="26"/>
      <c r="AMH144" s="26"/>
      <c r="AMI144" s="26"/>
      <c r="AMJ144" s="26"/>
      <c r="AMK144" s="26"/>
      <c r="AML144" s="26"/>
      <c r="AMM144" s="26"/>
      <c r="AMN144" s="26"/>
      <c r="AMO144" s="26"/>
      <c r="AMP144" s="26"/>
      <c r="AMQ144" s="26"/>
      <c r="AMR144" s="26"/>
      <c r="AMS144" s="26"/>
      <c r="AMT144" s="26"/>
      <c r="AMU144" s="26"/>
      <c r="AMV144" s="26"/>
      <c r="AMW144" s="26"/>
      <c r="AMX144" s="26"/>
      <c r="AMY144" s="26"/>
      <c r="AMZ144" s="26"/>
      <c r="ANA144" s="26"/>
      <c r="ANB144" s="26"/>
      <c r="ANC144" s="26"/>
      <c r="AND144" s="26"/>
      <c r="ANE144" s="26"/>
      <c r="ANF144" s="26"/>
      <c r="ANG144" s="26"/>
      <c r="ANH144" s="26"/>
      <c r="ANI144" s="26"/>
      <c r="ANJ144" s="26"/>
      <c r="ANK144" s="26"/>
      <c r="ANL144" s="26"/>
      <c r="ANM144" s="26"/>
      <c r="ANN144" s="26"/>
      <c r="ANO144" s="26"/>
      <c r="ANP144" s="26"/>
      <c r="ANQ144" s="26"/>
      <c r="ANR144" s="26"/>
      <c r="ANS144" s="26"/>
      <c r="ANT144" s="26"/>
      <c r="ANU144" s="26"/>
      <c r="ANV144" s="26"/>
      <c r="ANW144" s="26"/>
      <c r="ANX144" s="26"/>
      <c r="ANY144" s="26"/>
      <c r="ANZ144" s="26"/>
      <c r="AOA144" s="26"/>
      <c r="AOB144" s="26"/>
      <c r="AOC144" s="26"/>
      <c r="AOD144" s="26"/>
      <c r="AOE144" s="26"/>
      <c r="AOF144" s="26"/>
      <c r="AOG144" s="26"/>
      <c r="AOH144" s="26"/>
      <c r="AOI144" s="26"/>
      <c r="AOJ144" s="26"/>
      <c r="AOK144" s="26"/>
      <c r="AOL144" s="26"/>
      <c r="AOM144" s="26"/>
      <c r="AON144" s="26"/>
      <c r="AOO144" s="26"/>
      <c r="AOP144" s="26"/>
      <c r="AOQ144" s="26"/>
      <c r="AOR144" s="26"/>
      <c r="AOS144" s="26"/>
      <c r="AOT144" s="26"/>
      <c r="AOU144" s="26"/>
      <c r="AOV144" s="26"/>
      <c r="AOW144" s="26"/>
      <c r="AOX144" s="26"/>
      <c r="AOY144" s="26"/>
      <c r="AOZ144" s="26"/>
      <c r="APA144" s="26"/>
      <c r="APB144" s="26"/>
      <c r="APC144" s="26"/>
      <c r="APD144" s="26"/>
      <c r="APE144" s="26"/>
      <c r="APF144" s="26"/>
      <c r="APG144" s="26"/>
      <c r="APH144" s="26"/>
      <c r="API144" s="26"/>
      <c r="APJ144" s="26"/>
      <c r="APK144" s="26"/>
      <c r="APL144" s="26"/>
      <c r="APM144" s="26"/>
      <c r="APN144" s="26"/>
      <c r="APO144" s="26"/>
      <c r="APP144" s="26"/>
      <c r="APQ144" s="26"/>
      <c r="APR144" s="26"/>
      <c r="APS144" s="26"/>
      <c r="APT144" s="26"/>
      <c r="APU144" s="26"/>
      <c r="APV144" s="26"/>
      <c r="APW144" s="26"/>
      <c r="APX144" s="26"/>
      <c r="APY144" s="26"/>
      <c r="APZ144" s="26"/>
      <c r="AQA144" s="26"/>
      <c r="AQB144" s="26"/>
      <c r="AQC144" s="26"/>
      <c r="AQD144" s="26"/>
      <c r="AQE144" s="26"/>
      <c r="AQF144" s="26"/>
      <c r="AQG144" s="26"/>
      <c r="AQH144" s="26"/>
      <c r="AQI144" s="26"/>
      <c r="AQJ144" s="26"/>
      <c r="AQK144" s="26"/>
      <c r="AQL144" s="26"/>
      <c r="AQM144" s="26"/>
      <c r="AQN144" s="26"/>
      <c r="AQO144" s="26"/>
      <c r="AQP144" s="26"/>
      <c r="AQQ144" s="26"/>
      <c r="AQR144" s="26"/>
      <c r="AQS144" s="26"/>
      <c r="AQT144" s="26"/>
      <c r="AQU144" s="26"/>
      <c r="AQV144" s="26"/>
      <c r="AQW144" s="26"/>
      <c r="AQX144" s="26"/>
      <c r="AQY144" s="26"/>
      <c r="AQZ144" s="26"/>
      <c r="ARA144" s="26"/>
      <c r="ARB144" s="26"/>
      <c r="ARC144" s="26"/>
      <c r="ARD144" s="26"/>
      <c r="ARE144" s="26"/>
      <c r="ARF144" s="26"/>
      <c r="ARG144" s="26"/>
      <c r="ARH144" s="26"/>
      <c r="ARI144" s="26"/>
      <c r="ARJ144" s="26"/>
      <c r="ARK144" s="26"/>
      <c r="ARL144" s="26"/>
      <c r="ARM144" s="26"/>
      <c r="ARN144" s="26"/>
      <c r="ARO144" s="26"/>
      <c r="ARP144" s="26"/>
      <c r="ARQ144" s="26"/>
      <c r="ARR144" s="26"/>
      <c r="ARS144" s="26"/>
      <c r="ART144" s="26"/>
      <c r="ARU144" s="26"/>
      <c r="ARV144" s="26"/>
      <c r="ARW144" s="26"/>
      <c r="ARX144" s="26"/>
      <c r="ARY144" s="26"/>
      <c r="ARZ144" s="26"/>
      <c r="ASA144" s="26"/>
      <c r="ASB144" s="26"/>
      <c r="ASC144" s="26"/>
      <c r="ASD144" s="26"/>
      <c r="ASE144" s="26"/>
      <c r="ASF144" s="26"/>
      <c r="ASG144" s="26"/>
      <c r="ASH144" s="26"/>
      <c r="ASI144" s="26"/>
      <c r="ASJ144" s="26"/>
      <c r="ASK144" s="26"/>
      <c r="ASL144" s="26"/>
      <c r="ASM144" s="26"/>
      <c r="ASN144" s="26"/>
      <c r="ASO144" s="26"/>
      <c r="ASP144" s="26"/>
      <c r="ASQ144" s="26"/>
      <c r="ASR144" s="26"/>
      <c r="ASS144" s="26"/>
      <c r="AST144" s="26"/>
      <c r="ASU144" s="26"/>
      <c r="ASV144" s="26"/>
      <c r="ASW144" s="26"/>
      <c r="ASX144" s="26"/>
      <c r="ASY144" s="26"/>
      <c r="ASZ144" s="26"/>
      <c r="ATA144" s="26"/>
      <c r="ATB144" s="26"/>
      <c r="ATC144" s="26"/>
      <c r="ATD144" s="26"/>
      <c r="ATE144" s="26"/>
      <c r="ATF144" s="26"/>
      <c r="ATG144" s="26"/>
      <c r="ATH144" s="26"/>
      <c r="ATI144" s="26"/>
      <c r="ATJ144" s="26"/>
      <c r="ATK144" s="26"/>
      <c r="ATL144" s="26"/>
      <c r="ATM144" s="26"/>
      <c r="ATN144" s="26"/>
      <c r="ATO144" s="26"/>
      <c r="ATP144" s="26"/>
      <c r="ATQ144" s="26"/>
      <c r="ATR144" s="26"/>
      <c r="ATS144" s="26"/>
      <c r="ATT144" s="26"/>
      <c r="ATU144" s="26"/>
      <c r="ATV144" s="26"/>
      <c r="ATW144" s="26"/>
      <c r="ATX144" s="26"/>
      <c r="ATY144" s="26"/>
      <c r="ATZ144" s="26"/>
      <c r="AUA144" s="26"/>
      <c r="AUB144" s="26"/>
      <c r="AUC144" s="26"/>
      <c r="AUD144" s="26"/>
      <c r="AUE144" s="26"/>
      <c r="AUF144" s="26"/>
      <c r="AUG144" s="26"/>
      <c r="AUH144" s="26"/>
      <c r="AUI144" s="26"/>
      <c r="AUJ144" s="26"/>
      <c r="AUK144" s="26"/>
      <c r="AUL144" s="26"/>
      <c r="AUM144" s="26"/>
      <c r="AUN144" s="26"/>
      <c r="AUO144" s="26"/>
      <c r="AUP144" s="26"/>
      <c r="AUQ144" s="26"/>
      <c r="AUR144" s="26"/>
      <c r="AUS144" s="26"/>
      <c r="AUT144" s="26"/>
      <c r="AUU144" s="26"/>
      <c r="AUV144" s="26"/>
      <c r="AUW144" s="26"/>
      <c r="AUX144" s="26"/>
      <c r="AUY144" s="26"/>
      <c r="AUZ144" s="26"/>
      <c r="AVA144" s="26"/>
      <c r="AVB144" s="26"/>
      <c r="AVC144" s="26"/>
      <c r="AVD144" s="26"/>
      <c r="AVE144" s="26"/>
      <c r="AVF144" s="26"/>
      <c r="AVG144" s="26"/>
      <c r="AVH144" s="26"/>
      <c r="AVI144" s="26"/>
      <c r="AVJ144" s="26"/>
      <c r="AVK144" s="26"/>
      <c r="AVL144" s="26"/>
      <c r="AVM144" s="26"/>
      <c r="AVN144" s="26"/>
      <c r="AVO144" s="26"/>
      <c r="AVP144" s="26"/>
      <c r="AVQ144" s="26"/>
      <c r="AVR144" s="26"/>
      <c r="AVS144" s="26"/>
      <c r="AVT144" s="26"/>
      <c r="AVU144" s="26"/>
      <c r="AVV144" s="26"/>
      <c r="AVW144" s="26"/>
      <c r="AVX144" s="26"/>
      <c r="AVY144" s="26"/>
      <c r="AVZ144" s="26"/>
      <c r="AWA144" s="26"/>
      <c r="AWB144" s="26"/>
      <c r="AWC144" s="26"/>
      <c r="AWD144" s="26"/>
      <c r="AWE144" s="26"/>
      <c r="AWF144" s="26"/>
      <c r="AWG144" s="26"/>
      <c r="AWH144" s="26"/>
      <c r="AWI144" s="26"/>
      <c r="AWJ144" s="26"/>
      <c r="AWK144" s="26"/>
      <c r="AWL144" s="26"/>
      <c r="AWM144" s="26"/>
      <c r="AWN144" s="26"/>
      <c r="AWO144" s="26"/>
      <c r="AWP144" s="26"/>
      <c r="AWQ144" s="26"/>
      <c r="AWR144" s="26"/>
      <c r="AWS144" s="26"/>
      <c r="AWT144" s="26"/>
      <c r="AWU144" s="26"/>
      <c r="AWV144" s="26"/>
      <c r="AWW144" s="26"/>
      <c r="AWX144" s="26"/>
      <c r="AWY144" s="26"/>
      <c r="AWZ144" s="26"/>
      <c r="AXA144" s="26"/>
      <c r="AXB144" s="26"/>
      <c r="AXC144" s="26"/>
      <c r="AXD144" s="26"/>
      <c r="AXE144" s="26"/>
      <c r="AXF144" s="26"/>
      <c r="AXG144" s="26"/>
      <c r="AXH144" s="26"/>
      <c r="AXI144" s="26"/>
      <c r="AXJ144" s="26"/>
      <c r="AXK144" s="26"/>
      <c r="AXL144" s="26"/>
      <c r="AXM144" s="26"/>
      <c r="AXN144" s="26"/>
      <c r="AXO144" s="26"/>
      <c r="AXP144" s="26"/>
      <c r="AXQ144" s="26"/>
      <c r="AXR144" s="26"/>
      <c r="AXS144" s="26"/>
      <c r="AXT144" s="26"/>
      <c r="AXU144" s="26"/>
      <c r="AXV144" s="26"/>
      <c r="AXW144" s="26"/>
      <c r="AXX144" s="26"/>
      <c r="AXY144" s="26"/>
      <c r="AXZ144" s="26"/>
      <c r="AYA144" s="26"/>
      <c r="AYB144" s="26"/>
      <c r="AYC144" s="26"/>
      <c r="AYD144" s="26"/>
      <c r="AYE144" s="26"/>
      <c r="AYF144" s="26"/>
      <c r="AYG144" s="26"/>
      <c r="AYH144" s="26"/>
      <c r="AYI144" s="26"/>
      <c r="AYJ144" s="26"/>
      <c r="AYK144" s="26"/>
      <c r="AYL144" s="26"/>
      <c r="AYM144" s="26"/>
      <c r="AYN144" s="26"/>
      <c r="AYO144" s="26"/>
      <c r="AYP144" s="26"/>
      <c r="AYQ144" s="26"/>
      <c r="AYR144" s="26"/>
      <c r="AYS144" s="26"/>
      <c r="AYT144" s="26"/>
      <c r="AYU144" s="26"/>
      <c r="AYV144" s="26"/>
      <c r="AYW144" s="26"/>
      <c r="AYX144" s="26"/>
      <c r="AYY144" s="26"/>
      <c r="AYZ144" s="26"/>
      <c r="AZA144" s="26"/>
      <c r="AZB144" s="26"/>
      <c r="AZC144" s="26"/>
      <c r="AZD144" s="26"/>
      <c r="AZE144" s="26"/>
      <c r="AZF144" s="26"/>
      <c r="AZG144" s="26"/>
      <c r="AZH144" s="26"/>
      <c r="AZI144" s="26"/>
      <c r="AZJ144" s="26"/>
      <c r="AZK144" s="26"/>
      <c r="AZL144" s="26"/>
      <c r="AZM144" s="26"/>
      <c r="AZN144" s="26"/>
      <c r="AZO144" s="26"/>
      <c r="AZP144" s="26"/>
      <c r="AZQ144" s="26"/>
      <c r="AZR144" s="26"/>
      <c r="AZS144" s="26"/>
      <c r="AZT144" s="26"/>
      <c r="AZU144" s="26"/>
      <c r="AZV144" s="26"/>
      <c r="AZW144" s="26"/>
      <c r="AZX144" s="26"/>
      <c r="AZY144" s="26"/>
      <c r="AZZ144" s="26"/>
      <c r="BAA144" s="26"/>
      <c r="BAB144" s="26"/>
      <c r="BAC144" s="26"/>
      <c r="BAD144" s="26"/>
      <c r="BAE144" s="26"/>
      <c r="BAF144" s="26"/>
      <c r="BAG144" s="26"/>
      <c r="BAH144" s="26"/>
      <c r="BAI144" s="26"/>
      <c r="BAJ144" s="26"/>
      <c r="BAK144" s="26"/>
      <c r="BAL144" s="26"/>
      <c r="BAM144" s="26"/>
      <c r="BAN144" s="26"/>
      <c r="BAO144" s="26"/>
      <c r="BAP144" s="26"/>
      <c r="BAQ144" s="26"/>
      <c r="BAR144" s="26"/>
      <c r="BAS144" s="26"/>
      <c r="BAT144" s="26"/>
      <c r="BAU144" s="26"/>
      <c r="BAV144" s="26"/>
      <c r="BAW144" s="26"/>
      <c r="BAX144" s="26"/>
      <c r="BAY144" s="26"/>
      <c r="BAZ144" s="26"/>
      <c r="BBA144" s="26"/>
      <c r="BBB144" s="26"/>
      <c r="BBC144" s="26"/>
      <c r="BBD144" s="26"/>
      <c r="BBE144" s="26"/>
      <c r="BBF144" s="26"/>
      <c r="BBG144" s="26"/>
      <c r="BBH144" s="26"/>
      <c r="BBI144" s="26"/>
      <c r="BBJ144" s="26"/>
      <c r="BBK144" s="26"/>
      <c r="BBL144" s="26"/>
      <c r="BBM144" s="26"/>
      <c r="BBN144" s="26"/>
      <c r="BBO144" s="26"/>
      <c r="BBP144" s="26"/>
      <c r="BBQ144" s="26"/>
      <c r="BBR144" s="26"/>
      <c r="BBS144" s="26"/>
      <c r="BBT144" s="26"/>
      <c r="BBU144" s="26"/>
      <c r="BBV144" s="26"/>
      <c r="BBW144" s="26"/>
      <c r="BBX144" s="26"/>
      <c r="BBY144" s="26"/>
      <c r="BBZ144" s="26"/>
      <c r="BCA144" s="26"/>
      <c r="BCB144" s="26"/>
      <c r="BCC144" s="26"/>
      <c r="BCD144" s="26"/>
      <c r="BCE144" s="26"/>
      <c r="BCF144" s="26"/>
      <c r="BCG144" s="26"/>
      <c r="BCH144" s="26"/>
      <c r="BCI144" s="26"/>
      <c r="BCJ144" s="26"/>
      <c r="BCK144" s="26"/>
      <c r="BCL144" s="26"/>
      <c r="BCM144" s="26"/>
      <c r="BCN144" s="26"/>
      <c r="BCO144" s="26"/>
      <c r="BCP144" s="26"/>
      <c r="BCQ144" s="26"/>
      <c r="BCR144" s="26"/>
      <c r="BCS144" s="26"/>
      <c r="BCT144" s="26"/>
      <c r="BCU144" s="26"/>
      <c r="BCV144" s="26"/>
      <c r="BCW144" s="26"/>
      <c r="BCX144" s="26"/>
      <c r="BCY144" s="26"/>
      <c r="BCZ144" s="26"/>
      <c r="BDA144" s="26"/>
      <c r="BDB144" s="26"/>
      <c r="BDC144" s="26"/>
      <c r="BDD144" s="26"/>
      <c r="BDE144" s="26"/>
      <c r="BDF144" s="26"/>
      <c r="BDG144" s="26"/>
      <c r="BDH144" s="26"/>
      <c r="BDI144" s="26"/>
      <c r="BDJ144" s="26"/>
      <c r="BDK144" s="26"/>
      <c r="BDL144" s="26"/>
      <c r="BDM144" s="26"/>
      <c r="BDN144" s="26"/>
      <c r="BDO144" s="26"/>
      <c r="BDP144" s="26"/>
      <c r="BDQ144" s="26"/>
      <c r="BDR144" s="26"/>
      <c r="BDS144" s="26"/>
      <c r="BDT144" s="26"/>
      <c r="BDU144" s="26"/>
      <c r="BDV144" s="26"/>
      <c r="BDW144" s="26"/>
      <c r="BDX144" s="26"/>
      <c r="BDY144" s="26"/>
      <c r="BDZ144" s="26"/>
      <c r="BEA144" s="26"/>
      <c r="BEB144" s="26"/>
      <c r="BEC144" s="26"/>
      <c r="BED144" s="26"/>
      <c r="BEE144" s="26"/>
      <c r="BEF144" s="26"/>
      <c r="BEG144" s="26"/>
      <c r="BEH144" s="26"/>
      <c r="BEI144" s="26"/>
      <c r="BEJ144" s="26"/>
      <c r="BEK144" s="26"/>
      <c r="BEL144" s="26"/>
      <c r="BEM144" s="26"/>
      <c r="BEN144" s="26"/>
      <c r="BEO144" s="26"/>
      <c r="BEP144" s="26"/>
      <c r="BEQ144" s="26"/>
      <c r="BER144" s="26"/>
      <c r="BES144" s="26"/>
      <c r="BET144" s="26"/>
      <c r="BEU144" s="26"/>
      <c r="BEV144" s="26"/>
      <c r="BEW144" s="26"/>
      <c r="BEX144" s="26"/>
      <c r="BEY144" s="26"/>
      <c r="BEZ144" s="26"/>
      <c r="BFA144" s="26"/>
      <c r="BFB144" s="26"/>
      <c r="BFC144" s="26"/>
      <c r="BFD144" s="26"/>
      <c r="BFE144" s="26"/>
      <c r="BFF144" s="26"/>
      <c r="BFG144" s="26"/>
      <c r="BFH144" s="26"/>
      <c r="BFI144" s="26"/>
      <c r="BFJ144" s="26"/>
      <c r="BFK144" s="26"/>
      <c r="BFL144" s="26"/>
      <c r="BFM144" s="26"/>
      <c r="BFN144" s="26"/>
      <c r="BFO144" s="26"/>
      <c r="BFP144" s="26"/>
      <c r="BFQ144" s="26"/>
      <c r="BFR144" s="26"/>
      <c r="BFS144" s="26"/>
      <c r="BFT144" s="26"/>
      <c r="BFU144" s="26"/>
      <c r="BFV144" s="26"/>
      <c r="BFW144" s="26"/>
      <c r="BFX144" s="26"/>
      <c r="BFY144" s="26"/>
      <c r="BFZ144" s="26"/>
      <c r="BGA144" s="26"/>
      <c r="BGB144" s="26"/>
      <c r="BGC144" s="26"/>
      <c r="BGD144" s="26"/>
      <c r="BGE144" s="26"/>
      <c r="BGF144" s="26"/>
      <c r="BGG144" s="26"/>
      <c r="BGH144" s="26"/>
      <c r="BGI144" s="26"/>
      <c r="BGJ144" s="26"/>
      <c r="BGK144" s="26"/>
      <c r="BGL144" s="26"/>
      <c r="BGM144" s="26"/>
      <c r="BGN144" s="26"/>
      <c r="BGO144" s="26"/>
      <c r="BGP144" s="26"/>
      <c r="BGQ144" s="26"/>
      <c r="BGR144" s="26"/>
      <c r="BGS144" s="26"/>
      <c r="BGT144" s="26"/>
      <c r="BGU144" s="26"/>
      <c r="BGV144" s="26"/>
      <c r="BGW144" s="26"/>
      <c r="BGX144" s="26"/>
      <c r="BGY144" s="26"/>
      <c r="BGZ144" s="26"/>
      <c r="BHA144" s="26"/>
      <c r="BHB144" s="26"/>
      <c r="BHC144" s="26"/>
      <c r="BHD144" s="26"/>
      <c r="BHE144" s="26"/>
      <c r="BHF144" s="26"/>
      <c r="BHG144" s="26"/>
      <c r="BHH144" s="26"/>
      <c r="BHI144" s="26"/>
      <c r="BHJ144" s="26"/>
      <c r="BHK144" s="26"/>
      <c r="BHL144" s="26"/>
      <c r="BHM144" s="26"/>
      <c r="BHN144" s="26"/>
      <c r="BHO144" s="26"/>
      <c r="BHP144" s="26"/>
      <c r="BHQ144" s="26"/>
      <c r="BHR144" s="26"/>
      <c r="BHS144" s="26"/>
      <c r="BHT144" s="26"/>
      <c r="BHU144" s="26"/>
      <c r="BHV144" s="26"/>
      <c r="BHW144" s="26"/>
      <c r="BHX144" s="26"/>
      <c r="BHY144" s="26"/>
      <c r="BHZ144" s="26"/>
      <c r="BIA144" s="26"/>
      <c r="BIB144" s="26"/>
      <c r="BIC144" s="26"/>
      <c r="BID144" s="26"/>
      <c r="BIE144" s="26"/>
      <c r="BIF144" s="26"/>
      <c r="BIG144" s="26"/>
      <c r="BIH144" s="26"/>
      <c r="BII144" s="26"/>
      <c r="BIJ144" s="26"/>
      <c r="BIK144" s="26"/>
      <c r="BIL144" s="26"/>
      <c r="BIM144" s="26"/>
      <c r="BIN144" s="26"/>
      <c r="BIO144" s="26"/>
      <c r="BIP144" s="26"/>
      <c r="BIQ144" s="26"/>
      <c r="BIR144" s="26"/>
      <c r="BIS144" s="26"/>
      <c r="BIT144" s="26"/>
      <c r="BIU144" s="26"/>
      <c r="BIV144" s="26"/>
      <c r="BIW144" s="26"/>
      <c r="BIX144" s="26"/>
      <c r="BIY144" s="26"/>
      <c r="BIZ144" s="26"/>
      <c r="BJA144" s="26"/>
      <c r="BJB144" s="26"/>
      <c r="BJC144" s="26"/>
      <c r="BJD144" s="26"/>
      <c r="BJE144" s="26"/>
      <c r="BJF144" s="26"/>
      <c r="BJG144" s="26"/>
      <c r="BJH144" s="26"/>
      <c r="BJI144" s="26"/>
      <c r="BJJ144" s="26"/>
      <c r="BJK144" s="26"/>
      <c r="BJL144" s="26"/>
      <c r="BJM144" s="26"/>
      <c r="BJN144" s="26"/>
      <c r="BJO144" s="26"/>
      <c r="BJP144" s="26"/>
      <c r="BJQ144" s="26"/>
      <c r="BJR144" s="26"/>
      <c r="BJS144" s="26"/>
      <c r="BJT144" s="26"/>
      <c r="BJU144" s="26"/>
      <c r="BJV144" s="26"/>
      <c r="BJW144" s="26"/>
      <c r="BJX144" s="26"/>
      <c r="BJY144" s="26"/>
      <c r="BJZ144" s="26"/>
      <c r="BKA144" s="26"/>
      <c r="BKB144" s="26"/>
      <c r="BKC144" s="26"/>
      <c r="BKD144" s="26"/>
      <c r="BKE144" s="26"/>
      <c r="BKF144" s="26"/>
      <c r="BKG144" s="26"/>
      <c r="BKH144" s="26"/>
      <c r="BKI144" s="26"/>
      <c r="BKJ144" s="26"/>
      <c r="BKK144" s="26"/>
      <c r="BKL144" s="26"/>
      <c r="BKM144" s="26"/>
      <c r="BKN144" s="26"/>
      <c r="BKO144" s="26"/>
      <c r="BKP144" s="26"/>
      <c r="BKQ144" s="26"/>
      <c r="BKR144" s="26"/>
      <c r="BKS144" s="26"/>
      <c r="BKT144" s="26"/>
      <c r="BKU144" s="26"/>
      <c r="BKV144" s="26"/>
      <c r="BKW144" s="26"/>
      <c r="BKX144" s="26"/>
      <c r="BKY144" s="26"/>
      <c r="BKZ144" s="26"/>
      <c r="BLA144" s="26"/>
      <c r="BLB144" s="26"/>
      <c r="BLC144" s="26"/>
      <c r="BLD144" s="26"/>
      <c r="BLE144" s="26"/>
      <c r="BLF144" s="26"/>
      <c r="BLG144" s="26"/>
      <c r="BLH144" s="26"/>
      <c r="BLI144" s="26"/>
      <c r="BLJ144" s="26"/>
      <c r="BLK144" s="26"/>
      <c r="BLL144" s="26"/>
      <c r="BLM144" s="26"/>
      <c r="BLN144" s="26"/>
      <c r="BLO144" s="26"/>
      <c r="BLP144" s="26"/>
      <c r="BLQ144" s="26"/>
      <c r="BLR144" s="26"/>
      <c r="BLS144" s="26"/>
      <c r="BLT144" s="26"/>
      <c r="BLU144" s="26"/>
      <c r="BLV144" s="26"/>
      <c r="BLW144" s="26"/>
      <c r="BLX144" s="26"/>
      <c r="BLY144" s="26"/>
      <c r="BLZ144" s="26"/>
      <c r="BMA144" s="26"/>
      <c r="BMB144" s="26"/>
      <c r="BMC144" s="26"/>
      <c r="BMD144" s="26"/>
      <c r="BME144" s="26"/>
      <c r="BMF144" s="26"/>
      <c r="BMG144" s="26"/>
      <c r="BMH144" s="26"/>
      <c r="BMI144" s="26"/>
      <c r="BMJ144" s="26"/>
      <c r="BMK144" s="26"/>
      <c r="BML144" s="26"/>
      <c r="BMM144" s="26"/>
      <c r="BMN144" s="26"/>
      <c r="BMO144" s="26"/>
      <c r="BMP144" s="26"/>
      <c r="BMQ144" s="26"/>
      <c r="BMR144" s="26"/>
      <c r="BMS144" s="26"/>
      <c r="BMT144" s="26"/>
      <c r="BMU144" s="26"/>
      <c r="BMV144" s="26"/>
      <c r="BMW144" s="26"/>
      <c r="BMX144" s="26"/>
      <c r="BMY144" s="26"/>
      <c r="BMZ144" s="26"/>
      <c r="BNA144" s="26"/>
      <c r="BNB144" s="26"/>
      <c r="BNC144" s="26"/>
      <c r="BND144" s="26"/>
      <c r="BNE144" s="26"/>
      <c r="BNF144" s="26"/>
      <c r="BNG144" s="26"/>
      <c r="BNH144" s="26"/>
      <c r="BNI144" s="26"/>
      <c r="BNJ144" s="26"/>
      <c r="BNK144" s="26"/>
      <c r="BNL144" s="26"/>
      <c r="BNM144" s="26"/>
      <c r="BNN144" s="26"/>
      <c r="BNO144" s="26"/>
      <c r="BNP144" s="26"/>
      <c r="BNQ144" s="26"/>
      <c r="BNR144" s="26"/>
      <c r="BNS144" s="26"/>
      <c r="BNT144" s="26"/>
      <c r="BNU144" s="26"/>
      <c r="BNV144" s="26"/>
      <c r="BNW144" s="26"/>
      <c r="BNX144" s="26"/>
      <c r="BNY144" s="26"/>
      <c r="BNZ144" s="26"/>
      <c r="BOA144" s="26"/>
      <c r="BOB144" s="26"/>
      <c r="BOC144" s="26"/>
      <c r="BOD144" s="26"/>
      <c r="BOE144" s="26"/>
      <c r="BOF144" s="26"/>
      <c r="BOG144" s="26"/>
      <c r="BOH144" s="26"/>
      <c r="BOI144" s="26"/>
      <c r="BOJ144" s="26"/>
      <c r="BOK144" s="26"/>
      <c r="BOL144" s="26"/>
      <c r="BOM144" s="26"/>
      <c r="BON144" s="26"/>
      <c r="BOO144" s="26"/>
      <c r="BOP144" s="26"/>
      <c r="BOQ144" s="26"/>
      <c r="BOR144" s="26"/>
      <c r="BOS144" s="26"/>
      <c r="BOT144" s="26"/>
      <c r="BOU144" s="26"/>
      <c r="BOV144" s="26"/>
      <c r="BOW144" s="26"/>
      <c r="BOX144" s="26"/>
      <c r="BOY144" s="26"/>
      <c r="BOZ144" s="26"/>
      <c r="BPA144" s="26"/>
      <c r="BPB144" s="26"/>
      <c r="BPC144" s="26"/>
      <c r="BPD144" s="26"/>
      <c r="BPE144" s="26"/>
      <c r="BPF144" s="26"/>
      <c r="BPG144" s="26"/>
      <c r="BPH144" s="26"/>
      <c r="BPI144" s="26"/>
      <c r="BPJ144" s="26"/>
      <c r="BPK144" s="26"/>
      <c r="BPL144" s="26"/>
      <c r="BPM144" s="26"/>
      <c r="BPN144" s="26"/>
      <c r="BPO144" s="26"/>
      <c r="BPP144" s="26"/>
      <c r="BPQ144" s="26"/>
      <c r="BPR144" s="26"/>
      <c r="BPS144" s="26"/>
      <c r="BPT144" s="26"/>
      <c r="BPU144" s="26"/>
      <c r="BPV144" s="26"/>
      <c r="BPW144" s="26"/>
      <c r="BPX144" s="26"/>
      <c r="BPY144" s="26"/>
      <c r="BPZ144" s="26"/>
      <c r="BQA144" s="26"/>
      <c r="BQB144" s="26"/>
      <c r="BQC144" s="26"/>
      <c r="BQD144" s="26"/>
      <c r="BQE144" s="26"/>
      <c r="BQF144" s="26"/>
      <c r="BQG144" s="26"/>
      <c r="BQH144" s="26"/>
      <c r="BQI144" s="26"/>
      <c r="BQJ144" s="26"/>
      <c r="BQK144" s="26"/>
      <c r="BQL144" s="26"/>
      <c r="BQM144" s="26"/>
      <c r="BQN144" s="26"/>
      <c r="BQO144" s="26"/>
      <c r="BQP144" s="26"/>
      <c r="BQQ144" s="26"/>
      <c r="BQR144" s="26"/>
      <c r="BQS144" s="26"/>
      <c r="BQT144" s="26"/>
      <c r="BQU144" s="26"/>
      <c r="BQV144" s="26"/>
      <c r="BQW144" s="26"/>
      <c r="BQX144" s="26"/>
      <c r="BQY144" s="26"/>
      <c r="BQZ144" s="26"/>
      <c r="BRA144" s="26"/>
      <c r="BRB144" s="26"/>
      <c r="BRC144" s="26"/>
      <c r="BRD144" s="26"/>
      <c r="BRE144" s="26"/>
      <c r="BRF144" s="26"/>
      <c r="BRG144" s="26"/>
      <c r="BRH144" s="26"/>
      <c r="BRI144" s="26"/>
      <c r="BRJ144" s="26"/>
      <c r="BRK144" s="26"/>
      <c r="BRL144" s="26"/>
      <c r="BRM144" s="26"/>
      <c r="BRN144" s="26"/>
      <c r="BRO144" s="26"/>
      <c r="BRP144" s="26"/>
      <c r="BRQ144" s="26"/>
      <c r="BRR144" s="26"/>
      <c r="BRS144" s="26"/>
      <c r="BRT144" s="26"/>
      <c r="BRU144" s="26"/>
      <c r="BRV144" s="26"/>
      <c r="BRW144" s="26"/>
      <c r="BRX144" s="26"/>
      <c r="BRY144" s="26"/>
      <c r="BRZ144" s="26"/>
      <c r="BSA144" s="26"/>
      <c r="BSB144" s="26"/>
      <c r="BSC144" s="26"/>
      <c r="BSD144" s="26"/>
      <c r="BSE144" s="26"/>
      <c r="BSF144" s="26"/>
      <c r="BSG144" s="26"/>
      <c r="BSH144" s="26"/>
      <c r="BSI144" s="26"/>
      <c r="BSJ144" s="26"/>
      <c r="BSK144" s="26"/>
      <c r="BSL144" s="26"/>
      <c r="BSM144" s="26"/>
      <c r="BSN144" s="26"/>
      <c r="BSO144" s="26"/>
      <c r="BSP144" s="26"/>
      <c r="BSQ144" s="26"/>
      <c r="BSR144" s="26"/>
      <c r="BSS144" s="26"/>
      <c r="BST144" s="26"/>
      <c r="BSU144" s="26"/>
      <c r="BSV144" s="26"/>
      <c r="BSW144" s="26"/>
      <c r="BSX144" s="26"/>
      <c r="BSY144" s="26"/>
      <c r="BSZ144" s="26"/>
      <c r="BTA144" s="26"/>
      <c r="BTB144" s="26"/>
      <c r="BTC144" s="26"/>
      <c r="BTD144" s="26"/>
      <c r="BTE144" s="26"/>
      <c r="BTF144" s="26"/>
      <c r="BTG144" s="26"/>
      <c r="BTH144" s="26"/>
      <c r="BTI144" s="26"/>
      <c r="BTJ144" s="26"/>
      <c r="BTK144" s="26"/>
      <c r="BTL144" s="26"/>
      <c r="BTM144" s="26"/>
      <c r="BTN144" s="26"/>
      <c r="BTO144" s="26"/>
      <c r="BTP144" s="26"/>
      <c r="BTQ144" s="26"/>
      <c r="BTR144" s="26"/>
      <c r="BTS144" s="26"/>
      <c r="BTT144" s="26"/>
      <c r="BTU144" s="26"/>
      <c r="BTV144" s="26"/>
      <c r="BTW144" s="26"/>
      <c r="BTX144" s="26"/>
      <c r="BTY144" s="26"/>
      <c r="BTZ144" s="26"/>
      <c r="BUA144" s="26"/>
    </row>
    <row r="145" spans="1:1899" s="23" customFormat="1" ht="39.75" customHeight="1" x14ac:dyDescent="0.25">
      <c r="A145" s="34" t="s">
        <v>82</v>
      </c>
      <c r="B145" s="48" t="s">
        <v>23</v>
      </c>
      <c r="C145" s="48" t="s">
        <v>24</v>
      </c>
      <c r="D145" s="48" t="s">
        <v>271</v>
      </c>
      <c r="E145" s="48" t="s">
        <v>18</v>
      </c>
      <c r="F145" s="55" t="s">
        <v>19</v>
      </c>
      <c r="G145" s="15">
        <v>0</v>
      </c>
      <c r="H145" s="37">
        <v>44774</v>
      </c>
      <c r="I145" s="58">
        <v>0.623</v>
      </c>
      <c r="J145" s="34" t="s">
        <v>245</v>
      </c>
      <c r="K145" s="15">
        <v>0</v>
      </c>
      <c r="L145" s="15">
        <v>14336.7</v>
      </c>
      <c r="M145" s="15">
        <v>0</v>
      </c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  <c r="DW145" s="26"/>
      <c r="DX145" s="26"/>
      <c r="DY145" s="26"/>
      <c r="DZ145" s="26"/>
      <c r="EA145" s="26"/>
      <c r="EB145" s="26"/>
      <c r="EC145" s="26"/>
      <c r="ED145" s="26"/>
      <c r="EE145" s="26"/>
      <c r="EF145" s="26"/>
      <c r="EG145" s="26"/>
      <c r="EH145" s="26"/>
      <c r="EI145" s="26"/>
      <c r="EJ145" s="26"/>
      <c r="EK145" s="26"/>
      <c r="EL145" s="26"/>
      <c r="EM145" s="26"/>
      <c r="EN145" s="26"/>
      <c r="EO145" s="26"/>
      <c r="EP145" s="26"/>
      <c r="EQ145" s="26"/>
      <c r="ER145" s="26"/>
      <c r="ES145" s="26"/>
      <c r="ET145" s="26"/>
      <c r="EU145" s="26"/>
      <c r="EV145" s="26"/>
      <c r="EW145" s="26"/>
      <c r="EX145" s="26"/>
      <c r="EY145" s="26"/>
      <c r="EZ145" s="26"/>
      <c r="FA145" s="26"/>
      <c r="FB145" s="26"/>
      <c r="FC145" s="26"/>
      <c r="FD145" s="26"/>
      <c r="FE145" s="26"/>
      <c r="FF145" s="26"/>
      <c r="FG145" s="26"/>
      <c r="FH145" s="26"/>
      <c r="FI145" s="26"/>
      <c r="FJ145" s="26"/>
      <c r="FK145" s="26"/>
      <c r="FL145" s="26"/>
      <c r="FM145" s="26"/>
      <c r="FN145" s="26"/>
      <c r="FO145" s="26"/>
      <c r="FP145" s="26"/>
      <c r="FQ145" s="26"/>
      <c r="FR145" s="26"/>
      <c r="FS145" s="26"/>
      <c r="FT145" s="26"/>
      <c r="FU145" s="26"/>
      <c r="FV145" s="26"/>
      <c r="FW145" s="26"/>
      <c r="FX145" s="26"/>
      <c r="FY145" s="26"/>
      <c r="FZ145" s="26"/>
      <c r="GA145" s="26"/>
      <c r="GB145" s="26"/>
      <c r="GC145" s="26"/>
      <c r="GD145" s="26"/>
      <c r="GE145" s="26"/>
      <c r="GF145" s="26"/>
      <c r="GG145" s="26"/>
      <c r="GH145" s="26"/>
      <c r="GI145" s="26"/>
      <c r="GJ145" s="26"/>
      <c r="GK145" s="26"/>
      <c r="GL145" s="26"/>
      <c r="GM145" s="26"/>
      <c r="GN145" s="26"/>
      <c r="GO145" s="26"/>
      <c r="GP145" s="26"/>
      <c r="GQ145" s="26"/>
      <c r="GR145" s="26"/>
      <c r="GS145" s="26"/>
      <c r="GT145" s="26"/>
      <c r="GU145" s="26"/>
      <c r="GV145" s="26"/>
      <c r="GW145" s="26"/>
      <c r="GX145" s="26"/>
      <c r="GY145" s="26"/>
      <c r="GZ145" s="26"/>
      <c r="HA145" s="26"/>
      <c r="HB145" s="26"/>
      <c r="HC145" s="26"/>
      <c r="HD145" s="26"/>
      <c r="HE145" s="26"/>
      <c r="HF145" s="26"/>
      <c r="HG145" s="26"/>
      <c r="HH145" s="26"/>
      <c r="HI145" s="26"/>
      <c r="HJ145" s="26"/>
      <c r="HK145" s="26"/>
      <c r="HL145" s="26"/>
      <c r="HM145" s="26"/>
      <c r="HN145" s="26"/>
      <c r="HO145" s="26"/>
      <c r="HP145" s="26"/>
      <c r="HQ145" s="26"/>
      <c r="HR145" s="26"/>
      <c r="HS145" s="26"/>
      <c r="HT145" s="26"/>
      <c r="HU145" s="26"/>
      <c r="HV145" s="26"/>
      <c r="HW145" s="26"/>
      <c r="HX145" s="26"/>
      <c r="HY145" s="26"/>
      <c r="HZ145" s="26"/>
      <c r="IA145" s="26"/>
      <c r="IB145" s="26"/>
      <c r="IC145" s="26"/>
      <c r="ID145" s="26"/>
      <c r="IE145" s="26"/>
      <c r="IF145" s="26"/>
      <c r="IG145" s="26"/>
      <c r="IH145" s="26"/>
      <c r="II145" s="26"/>
      <c r="IJ145" s="26"/>
      <c r="IK145" s="26"/>
      <c r="IL145" s="26"/>
      <c r="IM145" s="26"/>
      <c r="IN145" s="26"/>
      <c r="IO145" s="26"/>
      <c r="IP145" s="26"/>
      <c r="IQ145" s="26"/>
      <c r="IR145" s="26"/>
      <c r="IS145" s="26"/>
      <c r="IT145" s="26"/>
      <c r="IU145" s="26"/>
      <c r="IV145" s="26"/>
      <c r="IW145" s="26"/>
      <c r="IX145" s="26"/>
      <c r="IY145" s="26"/>
      <c r="IZ145" s="26"/>
      <c r="JA145" s="26"/>
      <c r="JB145" s="26"/>
      <c r="JC145" s="26"/>
      <c r="JD145" s="26"/>
      <c r="JE145" s="26"/>
      <c r="JF145" s="26"/>
      <c r="JG145" s="26"/>
      <c r="JH145" s="26"/>
      <c r="JI145" s="26"/>
      <c r="JJ145" s="26"/>
      <c r="JK145" s="26"/>
      <c r="JL145" s="26"/>
      <c r="JM145" s="26"/>
      <c r="JN145" s="26"/>
      <c r="JO145" s="26"/>
      <c r="JP145" s="26"/>
      <c r="JQ145" s="26"/>
      <c r="JR145" s="26"/>
      <c r="JS145" s="26"/>
      <c r="JT145" s="26"/>
      <c r="JU145" s="26"/>
      <c r="JV145" s="26"/>
      <c r="JW145" s="26"/>
      <c r="JX145" s="26"/>
      <c r="JY145" s="26"/>
      <c r="JZ145" s="26"/>
      <c r="KA145" s="26"/>
      <c r="KB145" s="26"/>
      <c r="KC145" s="26"/>
      <c r="KD145" s="26"/>
      <c r="KE145" s="26"/>
      <c r="KF145" s="26"/>
      <c r="KG145" s="26"/>
      <c r="KH145" s="26"/>
      <c r="KI145" s="26"/>
      <c r="KJ145" s="26"/>
      <c r="KK145" s="26"/>
      <c r="KL145" s="26"/>
      <c r="KM145" s="26"/>
      <c r="KN145" s="26"/>
      <c r="KO145" s="26"/>
      <c r="KP145" s="26"/>
      <c r="KQ145" s="26"/>
      <c r="KR145" s="26"/>
      <c r="KS145" s="26"/>
      <c r="KT145" s="26"/>
      <c r="KU145" s="26"/>
      <c r="KV145" s="26"/>
      <c r="KW145" s="26"/>
      <c r="KX145" s="26"/>
      <c r="KY145" s="26"/>
      <c r="KZ145" s="26"/>
      <c r="LA145" s="26"/>
      <c r="LB145" s="26"/>
      <c r="LC145" s="26"/>
      <c r="LD145" s="26"/>
      <c r="LE145" s="26"/>
      <c r="LF145" s="26"/>
      <c r="LG145" s="26"/>
      <c r="LH145" s="26"/>
      <c r="LI145" s="26"/>
      <c r="LJ145" s="26"/>
      <c r="LK145" s="26"/>
      <c r="LL145" s="26"/>
      <c r="LM145" s="26"/>
      <c r="LN145" s="26"/>
      <c r="LO145" s="26"/>
      <c r="LP145" s="26"/>
      <c r="LQ145" s="26"/>
      <c r="LR145" s="26"/>
      <c r="LS145" s="26"/>
      <c r="LT145" s="26"/>
      <c r="LU145" s="26"/>
      <c r="LV145" s="26"/>
      <c r="LW145" s="26"/>
      <c r="LX145" s="26"/>
      <c r="LY145" s="26"/>
      <c r="LZ145" s="26"/>
      <c r="MA145" s="26"/>
      <c r="MB145" s="26"/>
      <c r="MC145" s="26"/>
      <c r="MD145" s="26"/>
      <c r="ME145" s="26"/>
      <c r="MF145" s="26"/>
      <c r="MG145" s="26"/>
      <c r="MH145" s="26"/>
      <c r="MI145" s="26"/>
      <c r="MJ145" s="26"/>
      <c r="MK145" s="26"/>
      <c r="ML145" s="26"/>
      <c r="MM145" s="26"/>
      <c r="MN145" s="26"/>
      <c r="MO145" s="26"/>
      <c r="MP145" s="26"/>
      <c r="MQ145" s="26"/>
      <c r="MR145" s="26"/>
      <c r="MS145" s="26"/>
      <c r="MT145" s="26"/>
      <c r="MU145" s="26"/>
      <c r="MV145" s="26"/>
      <c r="MW145" s="26"/>
      <c r="MX145" s="26"/>
      <c r="MY145" s="26"/>
      <c r="MZ145" s="26"/>
      <c r="NA145" s="26"/>
      <c r="NB145" s="26"/>
      <c r="NC145" s="26"/>
      <c r="ND145" s="26"/>
      <c r="NE145" s="26"/>
      <c r="NF145" s="26"/>
      <c r="NG145" s="26"/>
      <c r="NH145" s="26"/>
      <c r="NI145" s="26"/>
      <c r="NJ145" s="26"/>
      <c r="NK145" s="26"/>
      <c r="NL145" s="26"/>
      <c r="NM145" s="26"/>
      <c r="NN145" s="26"/>
      <c r="NO145" s="26"/>
      <c r="NP145" s="26"/>
      <c r="NQ145" s="26"/>
      <c r="NR145" s="26"/>
      <c r="NS145" s="26"/>
      <c r="NT145" s="26"/>
      <c r="NU145" s="26"/>
      <c r="NV145" s="26"/>
      <c r="NW145" s="26"/>
      <c r="NX145" s="26"/>
      <c r="NY145" s="26"/>
      <c r="NZ145" s="26"/>
      <c r="OA145" s="26"/>
      <c r="OB145" s="26"/>
      <c r="OC145" s="26"/>
      <c r="OD145" s="26"/>
      <c r="OE145" s="26"/>
      <c r="OF145" s="26"/>
      <c r="OG145" s="26"/>
      <c r="OH145" s="26"/>
      <c r="OI145" s="26"/>
      <c r="OJ145" s="26"/>
      <c r="OK145" s="26"/>
      <c r="OL145" s="26"/>
      <c r="OM145" s="26"/>
      <c r="ON145" s="26"/>
      <c r="OO145" s="26"/>
      <c r="OP145" s="26"/>
      <c r="OQ145" s="26"/>
      <c r="OR145" s="26"/>
      <c r="OS145" s="26"/>
      <c r="OT145" s="26"/>
      <c r="OU145" s="26"/>
      <c r="OV145" s="26"/>
      <c r="OW145" s="26"/>
      <c r="OX145" s="26"/>
      <c r="OY145" s="26"/>
      <c r="OZ145" s="26"/>
      <c r="PA145" s="26"/>
      <c r="PB145" s="26"/>
      <c r="PC145" s="26"/>
      <c r="PD145" s="26"/>
      <c r="PE145" s="26"/>
      <c r="PF145" s="26"/>
      <c r="PG145" s="26"/>
      <c r="PH145" s="26"/>
      <c r="PI145" s="26"/>
      <c r="PJ145" s="26"/>
      <c r="PK145" s="26"/>
      <c r="PL145" s="26"/>
      <c r="PM145" s="26"/>
      <c r="PN145" s="26"/>
      <c r="PO145" s="26"/>
      <c r="PP145" s="26"/>
      <c r="PQ145" s="26"/>
      <c r="PR145" s="26"/>
      <c r="PS145" s="26"/>
      <c r="PT145" s="26"/>
      <c r="PU145" s="26"/>
      <c r="PV145" s="26"/>
      <c r="PW145" s="26"/>
      <c r="PX145" s="26"/>
      <c r="PY145" s="26"/>
      <c r="PZ145" s="26"/>
      <c r="QA145" s="26"/>
      <c r="QB145" s="26"/>
      <c r="QC145" s="26"/>
      <c r="QD145" s="26"/>
      <c r="QE145" s="26"/>
      <c r="QF145" s="26"/>
      <c r="QG145" s="26"/>
      <c r="QH145" s="26"/>
      <c r="QI145" s="26"/>
      <c r="QJ145" s="26"/>
      <c r="QK145" s="26"/>
      <c r="QL145" s="26"/>
      <c r="QM145" s="26"/>
      <c r="QN145" s="26"/>
      <c r="QO145" s="26"/>
      <c r="QP145" s="26"/>
      <c r="QQ145" s="26"/>
      <c r="QR145" s="26"/>
      <c r="QS145" s="26"/>
      <c r="QT145" s="26"/>
      <c r="QU145" s="26"/>
      <c r="QV145" s="26"/>
      <c r="QW145" s="26"/>
      <c r="QX145" s="26"/>
      <c r="QY145" s="26"/>
      <c r="QZ145" s="26"/>
      <c r="RA145" s="26"/>
      <c r="RB145" s="26"/>
      <c r="RC145" s="26"/>
      <c r="RD145" s="26"/>
      <c r="RE145" s="26"/>
      <c r="RF145" s="26"/>
      <c r="RG145" s="26"/>
      <c r="RH145" s="26"/>
      <c r="RI145" s="26"/>
      <c r="RJ145" s="26"/>
      <c r="RK145" s="26"/>
      <c r="RL145" s="26"/>
      <c r="RM145" s="26"/>
      <c r="RN145" s="26"/>
      <c r="RO145" s="26"/>
      <c r="RP145" s="26"/>
      <c r="RQ145" s="26"/>
      <c r="RR145" s="26"/>
      <c r="RS145" s="26"/>
      <c r="RT145" s="26"/>
      <c r="RU145" s="26"/>
      <c r="RV145" s="26"/>
      <c r="RW145" s="26"/>
      <c r="RX145" s="26"/>
      <c r="RY145" s="26"/>
      <c r="RZ145" s="26"/>
      <c r="SA145" s="26"/>
      <c r="SB145" s="26"/>
      <c r="SC145" s="26"/>
      <c r="SD145" s="26"/>
      <c r="SE145" s="26"/>
      <c r="SF145" s="26"/>
      <c r="SG145" s="26"/>
      <c r="SH145" s="26"/>
      <c r="SI145" s="26"/>
      <c r="SJ145" s="26"/>
      <c r="SK145" s="26"/>
      <c r="SL145" s="26"/>
      <c r="SM145" s="26"/>
      <c r="SN145" s="26"/>
      <c r="SO145" s="26"/>
      <c r="SP145" s="26"/>
      <c r="SQ145" s="26"/>
      <c r="SR145" s="26"/>
      <c r="SS145" s="26"/>
      <c r="ST145" s="26"/>
      <c r="SU145" s="26"/>
      <c r="SV145" s="26"/>
      <c r="SW145" s="26"/>
      <c r="SX145" s="26"/>
      <c r="SY145" s="26"/>
      <c r="SZ145" s="26"/>
      <c r="TA145" s="26"/>
      <c r="TB145" s="26"/>
      <c r="TC145" s="26"/>
      <c r="TD145" s="26"/>
      <c r="TE145" s="26"/>
      <c r="TF145" s="26"/>
      <c r="TG145" s="26"/>
      <c r="TH145" s="26"/>
      <c r="TI145" s="26"/>
      <c r="TJ145" s="26"/>
      <c r="TK145" s="26"/>
      <c r="TL145" s="26"/>
      <c r="TM145" s="26"/>
      <c r="TN145" s="26"/>
      <c r="TO145" s="26"/>
      <c r="TP145" s="26"/>
      <c r="TQ145" s="26"/>
      <c r="TR145" s="26"/>
      <c r="TS145" s="26"/>
      <c r="TT145" s="26"/>
      <c r="TU145" s="26"/>
      <c r="TV145" s="26"/>
      <c r="TW145" s="26"/>
      <c r="TX145" s="26"/>
      <c r="TY145" s="26"/>
      <c r="TZ145" s="26"/>
      <c r="UA145" s="26"/>
      <c r="UB145" s="26"/>
      <c r="UC145" s="26"/>
      <c r="UD145" s="26"/>
      <c r="UE145" s="26"/>
      <c r="UF145" s="26"/>
      <c r="UG145" s="26"/>
      <c r="UH145" s="26"/>
      <c r="UI145" s="26"/>
      <c r="UJ145" s="26"/>
      <c r="UK145" s="26"/>
      <c r="UL145" s="26"/>
      <c r="UM145" s="26"/>
      <c r="UN145" s="26"/>
      <c r="UO145" s="26"/>
      <c r="UP145" s="26"/>
      <c r="UQ145" s="26"/>
      <c r="UR145" s="26"/>
      <c r="US145" s="26"/>
      <c r="UT145" s="26"/>
      <c r="UU145" s="26"/>
      <c r="UV145" s="26"/>
      <c r="UW145" s="26"/>
      <c r="UX145" s="26"/>
      <c r="UY145" s="26"/>
      <c r="UZ145" s="26"/>
      <c r="VA145" s="26"/>
      <c r="VB145" s="26"/>
      <c r="VC145" s="26"/>
      <c r="VD145" s="26"/>
      <c r="VE145" s="26"/>
      <c r="VF145" s="26"/>
      <c r="VG145" s="26"/>
      <c r="VH145" s="26"/>
      <c r="VI145" s="26"/>
      <c r="VJ145" s="26"/>
      <c r="VK145" s="26"/>
      <c r="VL145" s="26"/>
      <c r="VM145" s="26"/>
      <c r="VN145" s="26"/>
      <c r="VO145" s="26"/>
      <c r="VP145" s="26"/>
      <c r="VQ145" s="26"/>
      <c r="VR145" s="26"/>
      <c r="VS145" s="26"/>
      <c r="VT145" s="26"/>
      <c r="VU145" s="26"/>
      <c r="VV145" s="26"/>
      <c r="VW145" s="26"/>
      <c r="VX145" s="26"/>
      <c r="VY145" s="26"/>
      <c r="VZ145" s="26"/>
      <c r="WA145" s="26"/>
      <c r="WB145" s="26"/>
      <c r="WC145" s="26"/>
      <c r="WD145" s="26"/>
      <c r="WE145" s="26"/>
      <c r="WF145" s="26"/>
      <c r="WG145" s="26"/>
      <c r="WH145" s="26"/>
      <c r="WI145" s="26"/>
      <c r="WJ145" s="26"/>
      <c r="WK145" s="26"/>
      <c r="WL145" s="26"/>
      <c r="WM145" s="26"/>
      <c r="WN145" s="26"/>
      <c r="WO145" s="26"/>
      <c r="WP145" s="26"/>
      <c r="WQ145" s="26"/>
      <c r="WR145" s="26"/>
      <c r="WS145" s="26"/>
      <c r="WT145" s="26"/>
      <c r="WU145" s="26"/>
      <c r="WV145" s="26"/>
      <c r="WW145" s="26"/>
      <c r="WX145" s="26"/>
      <c r="WY145" s="26"/>
      <c r="WZ145" s="26"/>
      <c r="XA145" s="26"/>
      <c r="XB145" s="26"/>
      <c r="XC145" s="26"/>
      <c r="XD145" s="26"/>
      <c r="XE145" s="26"/>
      <c r="XF145" s="26"/>
      <c r="XG145" s="26"/>
      <c r="XH145" s="26"/>
      <c r="XI145" s="26"/>
      <c r="XJ145" s="26"/>
      <c r="XK145" s="26"/>
      <c r="XL145" s="26"/>
      <c r="XM145" s="26"/>
      <c r="XN145" s="26"/>
      <c r="XO145" s="26"/>
      <c r="XP145" s="26"/>
      <c r="XQ145" s="26"/>
      <c r="XR145" s="26"/>
      <c r="XS145" s="26"/>
      <c r="XT145" s="26"/>
      <c r="XU145" s="26"/>
      <c r="XV145" s="26"/>
      <c r="XW145" s="26"/>
      <c r="XX145" s="26"/>
      <c r="XY145" s="26"/>
      <c r="XZ145" s="26"/>
      <c r="YA145" s="26"/>
      <c r="YB145" s="26"/>
      <c r="YC145" s="26"/>
      <c r="YD145" s="26"/>
      <c r="YE145" s="26"/>
      <c r="YF145" s="26"/>
      <c r="YG145" s="26"/>
      <c r="YH145" s="26"/>
      <c r="YI145" s="26"/>
      <c r="YJ145" s="26"/>
      <c r="YK145" s="26"/>
      <c r="YL145" s="26"/>
      <c r="YM145" s="26"/>
      <c r="YN145" s="26"/>
      <c r="YO145" s="26"/>
      <c r="YP145" s="26"/>
      <c r="YQ145" s="26"/>
      <c r="YR145" s="26"/>
      <c r="YS145" s="26"/>
      <c r="YT145" s="26"/>
      <c r="YU145" s="26"/>
      <c r="YV145" s="26"/>
      <c r="YW145" s="26"/>
      <c r="YX145" s="26"/>
      <c r="YY145" s="26"/>
      <c r="YZ145" s="26"/>
      <c r="ZA145" s="26"/>
      <c r="ZB145" s="26"/>
      <c r="ZC145" s="26"/>
      <c r="ZD145" s="26"/>
      <c r="ZE145" s="26"/>
      <c r="ZF145" s="26"/>
      <c r="ZG145" s="26"/>
      <c r="ZH145" s="26"/>
      <c r="ZI145" s="26"/>
      <c r="ZJ145" s="26"/>
      <c r="ZK145" s="26"/>
      <c r="ZL145" s="26"/>
      <c r="ZM145" s="26"/>
      <c r="ZN145" s="26"/>
      <c r="ZO145" s="26"/>
      <c r="ZP145" s="26"/>
      <c r="ZQ145" s="26"/>
      <c r="ZR145" s="26"/>
      <c r="ZS145" s="26"/>
      <c r="ZT145" s="26"/>
      <c r="ZU145" s="26"/>
      <c r="ZV145" s="26"/>
      <c r="ZW145" s="26"/>
      <c r="ZX145" s="26"/>
      <c r="ZY145" s="26"/>
      <c r="ZZ145" s="26"/>
      <c r="AAA145" s="26"/>
      <c r="AAB145" s="26"/>
      <c r="AAC145" s="26"/>
      <c r="AAD145" s="26"/>
      <c r="AAE145" s="26"/>
      <c r="AAF145" s="26"/>
      <c r="AAG145" s="26"/>
      <c r="AAH145" s="26"/>
      <c r="AAI145" s="26"/>
      <c r="AAJ145" s="26"/>
      <c r="AAK145" s="26"/>
      <c r="AAL145" s="26"/>
      <c r="AAM145" s="26"/>
      <c r="AAN145" s="26"/>
      <c r="AAO145" s="26"/>
      <c r="AAP145" s="26"/>
      <c r="AAQ145" s="26"/>
      <c r="AAR145" s="26"/>
      <c r="AAS145" s="26"/>
      <c r="AAT145" s="26"/>
      <c r="AAU145" s="26"/>
      <c r="AAV145" s="26"/>
      <c r="AAW145" s="26"/>
      <c r="AAX145" s="26"/>
      <c r="AAY145" s="26"/>
      <c r="AAZ145" s="26"/>
      <c r="ABA145" s="26"/>
      <c r="ABB145" s="26"/>
      <c r="ABC145" s="26"/>
      <c r="ABD145" s="26"/>
      <c r="ABE145" s="26"/>
      <c r="ABF145" s="26"/>
      <c r="ABG145" s="26"/>
      <c r="ABH145" s="26"/>
      <c r="ABI145" s="26"/>
      <c r="ABJ145" s="26"/>
      <c r="ABK145" s="26"/>
      <c r="ABL145" s="26"/>
      <c r="ABM145" s="26"/>
      <c r="ABN145" s="26"/>
      <c r="ABO145" s="26"/>
      <c r="ABP145" s="26"/>
      <c r="ABQ145" s="26"/>
      <c r="ABR145" s="26"/>
      <c r="ABS145" s="26"/>
      <c r="ABT145" s="26"/>
      <c r="ABU145" s="26"/>
      <c r="ABV145" s="26"/>
      <c r="ABW145" s="26"/>
      <c r="ABX145" s="26"/>
      <c r="ABY145" s="26"/>
      <c r="ABZ145" s="26"/>
      <c r="ACA145" s="26"/>
      <c r="ACB145" s="26"/>
      <c r="ACC145" s="26"/>
      <c r="ACD145" s="26"/>
      <c r="ACE145" s="26"/>
      <c r="ACF145" s="26"/>
      <c r="ACG145" s="26"/>
      <c r="ACH145" s="26"/>
      <c r="ACI145" s="26"/>
      <c r="ACJ145" s="26"/>
      <c r="ACK145" s="26"/>
      <c r="ACL145" s="26"/>
      <c r="ACM145" s="26"/>
      <c r="ACN145" s="26"/>
      <c r="ACO145" s="26"/>
      <c r="ACP145" s="26"/>
      <c r="ACQ145" s="26"/>
      <c r="ACR145" s="26"/>
      <c r="ACS145" s="26"/>
      <c r="ACT145" s="26"/>
      <c r="ACU145" s="26"/>
      <c r="ACV145" s="26"/>
      <c r="ACW145" s="26"/>
      <c r="ACX145" s="26"/>
      <c r="ACY145" s="26"/>
      <c r="ACZ145" s="26"/>
      <c r="ADA145" s="26"/>
      <c r="ADB145" s="26"/>
      <c r="ADC145" s="26"/>
      <c r="ADD145" s="26"/>
      <c r="ADE145" s="26"/>
      <c r="ADF145" s="26"/>
      <c r="ADG145" s="26"/>
      <c r="ADH145" s="26"/>
      <c r="ADI145" s="26"/>
      <c r="ADJ145" s="26"/>
      <c r="ADK145" s="26"/>
      <c r="ADL145" s="26"/>
      <c r="ADM145" s="26"/>
      <c r="ADN145" s="26"/>
      <c r="ADO145" s="26"/>
      <c r="ADP145" s="26"/>
      <c r="ADQ145" s="26"/>
      <c r="ADR145" s="26"/>
      <c r="ADS145" s="26"/>
      <c r="ADT145" s="26"/>
      <c r="ADU145" s="26"/>
      <c r="ADV145" s="26"/>
      <c r="ADW145" s="26"/>
      <c r="ADX145" s="26"/>
      <c r="ADY145" s="26"/>
      <c r="ADZ145" s="26"/>
      <c r="AEA145" s="26"/>
      <c r="AEB145" s="26"/>
      <c r="AEC145" s="26"/>
      <c r="AED145" s="26"/>
      <c r="AEE145" s="26"/>
      <c r="AEF145" s="26"/>
      <c r="AEG145" s="26"/>
      <c r="AEH145" s="26"/>
      <c r="AEI145" s="26"/>
      <c r="AEJ145" s="26"/>
      <c r="AEK145" s="26"/>
      <c r="AEL145" s="26"/>
      <c r="AEM145" s="26"/>
      <c r="AEN145" s="26"/>
      <c r="AEO145" s="26"/>
      <c r="AEP145" s="26"/>
      <c r="AEQ145" s="26"/>
      <c r="AER145" s="26"/>
      <c r="AES145" s="26"/>
      <c r="AET145" s="26"/>
      <c r="AEU145" s="26"/>
      <c r="AEV145" s="26"/>
      <c r="AEW145" s="26"/>
      <c r="AEX145" s="26"/>
      <c r="AEY145" s="26"/>
      <c r="AEZ145" s="26"/>
      <c r="AFA145" s="26"/>
      <c r="AFB145" s="26"/>
      <c r="AFC145" s="26"/>
      <c r="AFD145" s="26"/>
      <c r="AFE145" s="26"/>
      <c r="AFF145" s="26"/>
      <c r="AFG145" s="26"/>
      <c r="AFH145" s="26"/>
      <c r="AFI145" s="26"/>
      <c r="AFJ145" s="26"/>
      <c r="AFK145" s="26"/>
      <c r="AFL145" s="26"/>
      <c r="AFM145" s="26"/>
      <c r="AFN145" s="26"/>
      <c r="AFO145" s="26"/>
      <c r="AFP145" s="26"/>
      <c r="AFQ145" s="26"/>
      <c r="AFR145" s="26"/>
      <c r="AFS145" s="26"/>
      <c r="AFT145" s="26"/>
      <c r="AFU145" s="26"/>
      <c r="AFV145" s="26"/>
      <c r="AFW145" s="26"/>
      <c r="AFX145" s="26"/>
      <c r="AFY145" s="26"/>
      <c r="AFZ145" s="26"/>
      <c r="AGA145" s="26"/>
      <c r="AGB145" s="26"/>
      <c r="AGC145" s="26"/>
      <c r="AGD145" s="26"/>
      <c r="AGE145" s="26"/>
      <c r="AGF145" s="26"/>
      <c r="AGG145" s="26"/>
      <c r="AGH145" s="26"/>
      <c r="AGI145" s="26"/>
      <c r="AGJ145" s="26"/>
      <c r="AGK145" s="26"/>
      <c r="AGL145" s="26"/>
      <c r="AGM145" s="26"/>
      <c r="AGN145" s="26"/>
      <c r="AGO145" s="26"/>
      <c r="AGP145" s="26"/>
      <c r="AGQ145" s="26"/>
      <c r="AGR145" s="26"/>
      <c r="AGS145" s="26"/>
      <c r="AGT145" s="26"/>
      <c r="AGU145" s="26"/>
      <c r="AGV145" s="26"/>
      <c r="AGW145" s="26"/>
      <c r="AGX145" s="26"/>
      <c r="AGY145" s="26"/>
      <c r="AGZ145" s="26"/>
      <c r="AHA145" s="26"/>
      <c r="AHB145" s="26"/>
      <c r="AHC145" s="26"/>
      <c r="AHD145" s="26"/>
      <c r="AHE145" s="26"/>
      <c r="AHF145" s="26"/>
      <c r="AHG145" s="26"/>
      <c r="AHH145" s="26"/>
      <c r="AHI145" s="26"/>
      <c r="AHJ145" s="26"/>
      <c r="AHK145" s="26"/>
      <c r="AHL145" s="26"/>
      <c r="AHM145" s="26"/>
      <c r="AHN145" s="26"/>
      <c r="AHO145" s="26"/>
      <c r="AHP145" s="26"/>
      <c r="AHQ145" s="26"/>
      <c r="AHR145" s="26"/>
      <c r="AHS145" s="26"/>
      <c r="AHT145" s="26"/>
      <c r="AHU145" s="26"/>
      <c r="AHV145" s="26"/>
      <c r="AHW145" s="26"/>
      <c r="AHX145" s="26"/>
      <c r="AHY145" s="26"/>
      <c r="AHZ145" s="26"/>
      <c r="AIA145" s="26"/>
      <c r="AIB145" s="26"/>
      <c r="AIC145" s="26"/>
      <c r="AID145" s="26"/>
      <c r="AIE145" s="26"/>
      <c r="AIF145" s="26"/>
      <c r="AIG145" s="26"/>
      <c r="AIH145" s="26"/>
      <c r="AII145" s="26"/>
      <c r="AIJ145" s="26"/>
      <c r="AIK145" s="26"/>
      <c r="AIL145" s="26"/>
      <c r="AIM145" s="26"/>
      <c r="AIN145" s="26"/>
      <c r="AIO145" s="26"/>
      <c r="AIP145" s="26"/>
      <c r="AIQ145" s="26"/>
      <c r="AIR145" s="26"/>
      <c r="AIS145" s="26"/>
      <c r="AIT145" s="26"/>
      <c r="AIU145" s="26"/>
      <c r="AIV145" s="26"/>
      <c r="AIW145" s="26"/>
      <c r="AIX145" s="26"/>
      <c r="AIY145" s="26"/>
      <c r="AIZ145" s="26"/>
      <c r="AJA145" s="26"/>
      <c r="AJB145" s="26"/>
      <c r="AJC145" s="26"/>
      <c r="AJD145" s="26"/>
      <c r="AJE145" s="26"/>
      <c r="AJF145" s="26"/>
      <c r="AJG145" s="26"/>
      <c r="AJH145" s="26"/>
      <c r="AJI145" s="26"/>
      <c r="AJJ145" s="26"/>
      <c r="AJK145" s="26"/>
      <c r="AJL145" s="26"/>
      <c r="AJM145" s="26"/>
      <c r="AJN145" s="26"/>
      <c r="AJO145" s="26"/>
      <c r="AJP145" s="26"/>
      <c r="AJQ145" s="26"/>
      <c r="AJR145" s="26"/>
      <c r="AJS145" s="26"/>
      <c r="AJT145" s="26"/>
      <c r="AJU145" s="26"/>
      <c r="AJV145" s="26"/>
      <c r="AJW145" s="26"/>
      <c r="AJX145" s="26"/>
      <c r="AJY145" s="26"/>
      <c r="AJZ145" s="26"/>
      <c r="AKA145" s="26"/>
      <c r="AKB145" s="26"/>
      <c r="AKC145" s="26"/>
      <c r="AKD145" s="26"/>
      <c r="AKE145" s="26"/>
      <c r="AKF145" s="26"/>
      <c r="AKG145" s="26"/>
      <c r="AKH145" s="26"/>
      <c r="AKI145" s="26"/>
      <c r="AKJ145" s="26"/>
      <c r="AKK145" s="26"/>
      <c r="AKL145" s="26"/>
      <c r="AKM145" s="26"/>
      <c r="AKN145" s="26"/>
      <c r="AKO145" s="26"/>
      <c r="AKP145" s="26"/>
      <c r="AKQ145" s="26"/>
      <c r="AKR145" s="26"/>
      <c r="AKS145" s="26"/>
      <c r="AKT145" s="26"/>
      <c r="AKU145" s="26"/>
      <c r="AKV145" s="26"/>
      <c r="AKW145" s="26"/>
      <c r="AKX145" s="26"/>
      <c r="AKY145" s="26"/>
      <c r="AKZ145" s="26"/>
      <c r="ALA145" s="26"/>
      <c r="ALB145" s="26"/>
      <c r="ALC145" s="26"/>
      <c r="ALD145" s="26"/>
      <c r="ALE145" s="26"/>
      <c r="ALF145" s="26"/>
      <c r="ALG145" s="26"/>
      <c r="ALH145" s="26"/>
      <c r="ALI145" s="26"/>
      <c r="ALJ145" s="26"/>
      <c r="ALK145" s="26"/>
      <c r="ALL145" s="26"/>
      <c r="ALM145" s="26"/>
      <c r="ALN145" s="26"/>
      <c r="ALO145" s="26"/>
      <c r="ALP145" s="26"/>
      <c r="ALQ145" s="26"/>
      <c r="ALR145" s="26"/>
      <c r="ALS145" s="26"/>
      <c r="ALT145" s="26"/>
      <c r="ALU145" s="26"/>
      <c r="ALV145" s="26"/>
      <c r="ALW145" s="26"/>
      <c r="ALX145" s="26"/>
      <c r="ALY145" s="26"/>
      <c r="ALZ145" s="26"/>
      <c r="AMA145" s="26"/>
      <c r="AMB145" s="26"/>
      <c r="AMC145" s="26"/>
      <c r="AMD145" s="26"/>
      <c r="AME145" s="26"/>
      <c r="AMF145" s="26"/>
      <c r="AMG145" s="26"/>
      <c r="AMH145" s="26"/>
      <c r="AMI145" s="26"/>
      <c r="AMJ145" s="26"/>
      <c r="AMK145" s="26"/>
      <c r="AML145" s="26"/>
      <c r="AMM145" s="26"/>
      <c r="AMN145" s="26"/>
      <c r="AMO145" s="26"/>
      <c r="AMP145" s="26"/>
      <c r="AMQ145" s="26"/>
      <c r="AMR145" s="26"/>
      <c r="AMS145" s="26"/>
      <c r="AMT145" s="26"/>
      <c r="AMU145" s="26"/>
      <c r="AMV145" s="26"/>
      <c r="AMW145" s="26"/>
      <c r="AMX145" s="26"/>
      <c r="AMY145" s="26"/>
      <c r="AMZ145" s="26"/>
      <c r="ANA145" s="26"/>
      <c r="ANB145" s="26"/>
      <c r="ANC145" s="26"/>
      <c r="AND145" s="26"/>
      <c r="ANE145" s="26"/>
      <c r="ANF145" s="26"/>
      <c r="ANG145" s="26"/>
      <c r="ANH145" s="26"/>
      <c r="ANI145" s="26"/>
      <c r="ANJ145" s="26"/>
      <c r="ANK145" s="26"/>
      <c r="ANL145" s="26"/>
      <c r="ANM145" s="26"/>
      <c r="ANN145" s="26"/>
      <c r="ANO145" s="26"/>
      <c r="ANP145" s="26"/>
      <c r="ANQ145" s="26"/>
      <c r="ANR145" s="26"/>
      <c r="ANS145" s="26"/>
      <c r="ANT145" s="26"/>
      <c r="ANU145" s="26"/>
      <c r="ANV145" s="26"/>
      <c r="ANW145" s="26"/>
      <c r="ANX145" s="26"/>
      <c r="ANY145" s="26"/>
      <c r="ANZ145" s="26"/>
      <c r="AOA145" s="26"/>
      <c r="AOB145" s="26"/>
      <c r="AOC145" s="26"/>
      <c r="AOD145" s="26"/>
      <c r="AOE145" s="26"/>
      <c r="AOF145" s="26"/>
      <c r="AOG145" s="26"/>
      <c r="AOH145" s="26"/>
      <c r="AOI145" s="26"/>
      <c r="AOJ145" s="26"/>
      <c r="AOK145" s="26"/>
      <c r="AOL145" s="26"/>
      <c r="AOM145" s="26"/>
      <c r="AON145" s="26"/>
      <c r="AOO145" s="26"/>
      <c r="AOP145" s="26"/>
      <c r="AOQ145" s="26"/>
      <c r="AOR145" s="26"/>
      <c r="AOS145" s="26"/>
      <c r="AOT145" s="26"/>
      <c r="AOU145" s="26"/>
      <c r="AOV145" s="26"/>
      <c r="AOW145" s="26"/>
      <c r="AOX145" s="26"/>
      <c r="AOY145" s="26"/>
      <c r="AOZ145" s="26"/>
      <c r="APA145" s="26"/>
      <c r="APB145" s="26"/>
      <c r="APC145" s="26"/>
      <c r="APD145" s="26"/>
      <c r="APE145" s="26"/>
      <c r="APF145" s="26"/>
      <c r="APG145" s="26"/>
      <c r="APH145" s="26"/>
      <c r="API145" s="26"/>
      <c r="APJ145" s="26"/>
      <c r="APK145" s="26"/>
      <c r="APL145" s="26"/>
      <c r="APM145" s="26"/>
      <c r="APN145" s="26"/>
      <c r="APO145" s="26"/>
      <c r="APP145" s="26"/>
      <c r="APQ145" s="26"/>
      <c r="APR145" s="26"/>
      <c r="APS145" s="26"/>
      <c r="APT145" s="26"/>
      <c r="APU145" s="26"/>
      <c r="APV145" s="26"/>
      <c r="APW145" s="26"/>
      <c r="APX145" s="26"/>
      <c r="APY145" s="26"/>
      <c r="APZ145" s="26"/>
      <c r="AQA145" s="26"/>
      <c r="AQB145" s="26"/>
      <c r="AQC145" s="26"/>
      <c r="AQD145" s="26"/>
      <c r="AQE145" s="26"/>
      <c r="AQF145" s="26"/>
      <c r="AQG145" s="26"/>
      <c r="AQH145" s="26"/>
      <c r="AQI145" s="26"/>
      <c r="AQJ145" s="26"/>
      <c r="AQK145" s="26"/>
      <c r="AQL145" s="26"/>
      <c r="AQM145" s="26"/>
      <c r="AQN145" s="26"/>
      <c r="AQO145" s="26"/>
      <c r="AQP145" s="26"/>
      <c r="AQQ145" s="26"/>
      <c r="AQR145" s="26"/>
      <c r="AQS145" s="26"/>
      <c r="AQT145" s="26"/>
      <c r="AQU145" s="26"/>
      <c r="AQV145" s="26"/>
      <c r="AQW145" s="26"/>
      <c r="AQX145" s="26"/>
      <c r="AQY145" s="26"/>
      <c r="AQZ145" s="26"/>
      <c r="ARA145" s="26"/>
      <c r="ARB145" s="26"/>
      <c r="ARC145" s="26"/>
      <c r="ARD145" s="26"/>
      <c r="ARE145" s="26"/>
      <c r="ARF145" s="26"/>
      <c r="ARG145" s="26"/>
      <c r="ARH145" s="26"/>
      <c r="ARI145" s="26"/>
      <c r="ARJ145" s="26"/>
      <c r="ARK145" s="26"/>
      <c r="ARL145" s="26"/>
      <c r="ARM145" s="26"/>
      <c r="ARN145" s="26"/>
      <c r="ARO145" s="26"/>
      <c r="ARP145" s="26"/>
      <c r="ARQ145" s="26"/>
      <c r="ARR145" s="26"/>
      <c r="ARS145" s="26"/>
      <c r="ART145" s="26"/>
      <c r="ARU145" s="26"/>
      <c r="ARV145" s="26"/>
      <c r="ARW145" s="26"/>
      <c r="ARX145" s="26"/>
      <c r="ARY145" s="26"/>
      <c r="ARZ145" s="26"/>
      <c r="ASA145" s="26"/>
      <c r="ASB145" s="26"/>
      <c r="ASC145" s="26"/>
      <c r="ASD145" s="26"/>
      <c r="ASE145" s="26"/>
      <c r="ASF145" s="26"/>
      <c r="ASG145" s="26"/>
      <c r="ASH145" s="26"/>
      <c r="ASI145" s="26"/>
      <c r="ASJ145" s="26"/>
      <c r="ASK145" s="26"/>
      <c r="ASL145" s="26"/>
      <c r="ASM145" s="26"/>
      <c r="ASN145" s="26"/>
      <c r="ASO145" s="26"/>
      <c r="ASP145" s="26"/>
      <c r="ASQ145" s="26"/>
      <c r="ASR145" s="26"/>
      <c r="ASS145" s="26"/>
      <c r="AST145" s="26"/>
      <c r="ASU145" s="26"/>
      <c r="ASV145" s="26"/>
      <c r="ASW145" s="26"/>
      <c r="ASX145" s="26"/>
      <c r="ASY145" s="26"/>
      <c r="ASZ145" s="26"/>
      <c r="ATA145" s="26"/>
      <c r="ATB145" s="26"/>
      <c r="ATC145" s="26"/>
      <c r="ATD145" s="26"/>
      <c r="ATE145" s="26"/>
      <c r="ATF145" s="26"/>
      <c r="ATG145" s="26"/>
      <c r="ATH145" s="26"/>
      <c r="ATI145" s="26"/>
      <c r="ATJ145" s="26"/>
      <c r="ATK145" s="26"/>
      <c r="ATL145" s="26"/>
      <c r="ATM145" s="26"/>
      <c r="ATN145" s="26"/>
      <c r="ATO145" s="26"/>
      <c r="ATP145" s="26"/>
      <c r="ATQ145" s="26"/>
      <c r="ATR145" s="26"/>
      <c r="ATS145" s="26"/>
      <c r="ATT145" s="26"/>
      <c r="ATU145" s="26"/>
      <c r="ATV145" s="26"/>
      <c r="ATW145" s="26"/>
      <c r="ATX145" s="26"/>
      <c r="ATY145" s="26"/>
      <c r="ATZ145" s="26"/>
      <c r="AUA145" s="26"/>
      <c r="AUB145" s="26"/>
      <c r="AUC145" s="26"/>
      <c r="AUD145" s="26"/>
      <c r="AUE145" s="26"/>
      <c r="AUF145" s="26"/>
      <c r="AUG145" s="26"/>
      <c r="AUH145" s="26"/>
      <c r="AUI145" s="26"/>
      <c r="AUJ145" s="26"/>
      <c r="AUK145" s="26"/>
      <c r="AUL145" s="26"/>
      <c r="AUM145" s="26"/>
      <c r="AUN145" s="26"/>
      <c r="AUO145" s="26"/>
      <c r="AUP145" s="26"/>
      <c r="AUQ145" s="26"/>
      <c r="AUR145" s="26"/>
      <c r="AUS145" s="26"/>
      <c r="AUT145" s="26"/>
      <c r="AUU145" s="26"/>
      <c r="AUV145" s="26"/>
      <c r="AUW145" s="26"/>
      <c r="AUX145" s="26"/>
      <c r="AUY145" s="26"/>
      <c r="AUZ145" s="26"/>
      <c r="AVA145" s="26"/>
      <c r="AVB145" s="26"/>
      <c r="AVC145" s="26"/>
      <c r="AVD145" s="26"/>
      <c r="AVE145" s="26"/>
      <c r="AVF145" s="26"/>
      <c r="AVG145" s="26"/>
      <c r="AVH145" s="26"/>
      <c r="AVI145" s="26"/>
      <c r="AVJ145" s="26"/>
      <c r="AVK145" s="26"/>
      <c r="AVL145" s="26"/>
      <c r="AVM145" s="26"/>
      <c r="AVN145" s="26"/>
      <c r="AVO145" s="26"/>
      <c r="AVP145" s="26"/>
      <c r="AVQ145" s="26"/>
      <c r="AVR145" s="26"/>
      <c r="AVS145" s="26"/>
      <c r="AVT145" s="26"/>
      <c r="AVU145" s="26"/>
      <c r="AVV145" s="26"/>
      <c r="AVW145" s="26"/>
      <c r="AVX145" s="26"/>
      <c r="AVY145" s="26"/>
      <c r="AVZ145" s="26"/>
      <c r="AWA145" s="26"/>
      <c r="AWB145" s="26"/>
      <c r="AWC145" s="26"/>
      <c r="AWD145" s="26"/>
      <c r="AWE145" s="26"/>
      <c r="AWF145" s="26"/>
      <c r="AWG145" s="26"/>
      <c r="AWH145" s="26"/>
      <c r="AWI145" s="26"/>
      <c r="AWJ145" s="26"/>
      <c r="AWK145" s="26"/>
      <c r="AWL145" s="26"/>
      <c r="AWM145" s="26"/>
      <c r="AWN145" s="26"/>
      <c r="AWO145" s="26"/>
      <c r="AWP145" s="26"/>
      <c r="AWQ145" s="26"/>
      <c r="AWR145" s="26"/>
      <c r="AWS145" s="26"/>
      <c r="AWT145" s="26"/>
      <c r="AWU145" s="26"/>
      <c r="AWV145" s="26"/>
      <c r="AWW145" s="26"/>
      <c r="AWX145" s="26"/>
      <c r="AWY145" s="26"/>
      <c r="AWZ145" s="26"/>
      <c r="AXA145" s="26"/>
      <c r="AXB145" s="26"/>
      <c r="AXC145" s="26"/>
      <c r="AXD145" s="26"/>
      <c r="AXE145" s="26"/>
      <c r="AXF145" s="26"/>
      <c r="AXG145" s="26"/>
      <c r="AXH145" s="26"/>
      <c r="AXI145" s="26"/>
      <c r="AXJ145" s="26"/>
      <c r="AXK145" s="26"/>
      <c r="AXL145" s="26"/>
      <c r="AXM145" s="26"/>
      <c r="AXN145" s="26"/>
      <c r="AXO145" s="26"/>
      <c r="AXP145" s="26"/>
      <c r="AXQ145" s="26"/>
      <c r="AXR145" s="26"/>
      <c r="AXS145" s="26"/>
      <c r="AXT145" s="26"/>
      <c r="AXU145" s="26"/>
      <c r="AXV145" s="26"/>
      <c r="AXW145" s="26"/>
      <c r="AXX145" s="26"/>
      <c r="AXY145" s="26"/>
      <c r="AXZ145" s="26"/>
      <c r="AYA145" s="26"/>
      <c r="AYB145" s="26"/>
      <c r="AYC145" s="26"/>
      <c r="AYD145" s="26"/>
      <c r="AYE145" s="26"/>
      <c r="AYF145" s="26"/>
      <c r="AYG145" s="26"/>
      <c r="AYH145" s="26"/>
      <c r="AYI145" s="26"/>
      <c r="AYJ145" s="26"/>
      <c r="AYK145" s="26"/>
      <c r="AYL145" s="26"/>
      <c r="AYM145" s="26"/>
      <c r="AYN145" s="26"/>
      <c r="AYO145" s="26"/>
      <c r="AYP145" s="26"/>
      <c r="AYQ145" s="26"/>
      <c r="AYR145" s="26"/>
      <c r="AYS145" s="26"/>
      <c r="AYT145" s="26"/>
      <c r="AYU145" s="26"/>
      <c r="AYV145" s="26"/>
      <c r="AYW145" s="26"/>
      <c r="AYX145" s="26"/>
      <c r="AYY145" s="26"/>
      <c r="AYZ145" s="26"/>
      <c r="AZA145" s="26"/>
      <c r="AZB145" s="26"/>
      <c r="AZC145" s="26"/>
      <c r="AZD145" s="26"/>
      <c r="AZE145" s="26"/>
      <c r="AZF145" s="26"/>
      <c r="AZG145" s="26"/>
      <c r="AZH145" s="26"/>
      <c r="AZI145" s="26"/>
      <c r="AZJ145" s="26"/>
      <c r="AZK145" s="26"/>
      <c r="AZL145" s="26"/>
      <c r="AZM145" s="26"/>
      <c r="AZN145" s="26"/>
      <c r="AZO145" s="26"/>
      <c r="AZP145" s="26"/>
      <c r="AZQ145" s="26"/>
      <c r="AZR145" s="26"/>
      <c r="AZS145" s="26"/>
      <c r="AZT145" s="26"/>
      <c r="AZU145" s="26"/>
      <c r="AZV145" s="26"/>
      <c r="AZW145" s="26"/>
      <c r="AZX145" s="26"/>
      <c r="AZY145" s="26"/>
      <c r="AZZ145" s="26"/>
      <c r="BAA145" s="26"/>
      <c r="BAB145" s="26"/>
      <c r="BAC145" s="26"/>
      <c r="BAD145" s="26"/>
      <c r="BAE145" s="26"/>
      <c r="BAF145" s="26"/>
      <c r="BAG145" s="26"/>
      <c r="BAH145" s="26"/>
      <c r="BAI145" s="26"/>
      <c r="BAJ145" s="26"/>
      <c r="BAK145" s="26"/>
      <c r="BAL145" s="26"/>
      <c r="BAM145" s="26"/>
      <c r="BAN145" s="26"/>
      <c r="BAO145" s="26"/>
      <c r="BAP145" s="26"/>
      <c r="BAQ145" s="26"/>
      <c r="BAR145" s="26"/>
      <c r="BAS145" s="26"/>
      <c r="BAT145" s="26"/>
      <c r="BAU145" s="26"/>
      <c r="BAV145" s="26"/>
      <c r="BAW145" s="26"/>
      <c r="BAX145" s="26"/>
      <c r="BAY145" s="26"/>
      <c r="BAZ145" s="26"/>
      <c r="BBA145" s="26"/>
      <c r="BBB145" s="26"/>
      <c r="BBC145" s="26"/>
      <c r="BBD145" s="26"/>
      <c r="BBE145" s="26"/>
      <c r="BBF145" s="26"/>
      <c r="BBG145" s="26"/>
      <c r="BBH145" s="26"/>
      <c r="BBI145" s="26"/>
      <c r="BBJ145" s="26"/>
      <c r="BBK145" s="26"/>
      <c r="BBL145" s="26"/>
      <c r="BBM145" s="26"/>
      <c r="BBN145" s="26"/>
      <c r="BBO145" s="26"/>
      <c r="BBP145" s="26"/>
      <c r="BBQ145" s="26"/>
      <c r="BBR145" s="26"/>
      <c r="BBS145" s="26"/>
      <c r="BBT145" s="26"/>
      <c r="BBU145" s="26"/>
      <c r="BBV145" s="26"/>
      <c r="BBW145" s="26"/>
      <c r="BBX145" s="26"/>
      <c r="BBY145" s="26"/>
      <c r="BBZ145" s="26"/>
      <c r="BCA145" s="26"/>
      <c r="BCB145" s="26"/>
      <c r="BCC145" s="26"/>
      <c r="BCD145" s="26"/>
      <c r="BCE145" s="26"/>
      <c r="BCF145" s="26"/>
      <c r="BCG145" s="26"/>
      <c r="BCH145" s="26"/>
      <c r="BCI145" s="26"/>
      <c r="BCJ145" s="26"/>
      <c r="BCK145" s="26"/>
      <c r="BCL145" s="26"/>
      <c r="BCM145" s="26"/>
      <c r="BCN145" s="26"/>
      <c r="BCO145" s="26"/>
      <c r="BCP145" s="26"/>
      <c r="BCQ145" s="26"/>
      <c r="BCR145" s="26"/>
      <c r="BCS145" s="26"/>
      <c r="BCT145" s="26"/>
      <c r="BCU145" s="26"/>
      <c r="BCV145" s="26"/>
      <c r="BCW145" s="26"/>
      <c r="BCX145" s="26"/>
      <c r="BCY145" s="26"/>
      <c r="BCZ145" s="26"/>
      <c r="BDA145" s="26"/>
      <c r="BDB145" s="26"/>
      <c r="BDC145" s="26"/>
      <c r="BDD145" s="26"/>
      <c r="BDE145" s="26"/>
      <c r="BDF145" s="26"/>
      <c r="BDG145" s="26"/>
      <c r="BDH145" s="26"/>
      <c r="BDI145" s="26"/>
      <c r="BDJ145" s="26"/>
      <c r="BDK145" s="26"/>
      <c r="BDL145" s="26"/>
      <c r="BDM145" s="26"/>
      <c r="BDN145" s="26"/>
      <c r="BDO145" s="26"/>
      <c r="BDP145" s="26"/>
      <c r="BDQ145" s="26"/>
      <c r="BDR145" s="26"/>
      <c r="BDS145" s="26"/>
      <c r="BDT145" s="26"/>
      <c r="BDU145" s="26"/>
      <c r="BDV145" s="26"/>
      <c r="BDW145" s="26"/>
      <c r="BDX145" s="26"/>
      <c r="BDY145" s="26"/>
      <c r="BDZ145" s="26"/>
      <c r="BEA145" s="26"/>
      <c r="BEB145" s="26"/>
      <c r="BEC145" s="26"/>
      <c r="BED145" s="26"/>
      <c r="BEE145" s="26"/>
      <c r="BEF145" s="26"/>
      <c r="BEG145" s="26"/>
      <c r="BEH145" s="26"/>
      <c r="BEI145" s="26"/>
      <c r="BEJ145" s="26"/>
      <c r="BEK145" s="26"/>
      <c r="BEL145" s="26"/>
      <c r="BEM145" s="26"/>
      <c r="BEN145" s="26"/>
      <c r="BEO145" s="26"/>
      <c r="BEP145" s="26"/>
      <c r="BEQ145" s="26"/>
      <c r="BER145" s="26"/>
      <c r="BES145" s="26"/>
      <c r="BET145" s="26"/>
      <c r="BEU145" s="26"/>
      <c r="BEV145" s="26"/>
      <c r="BEW145" s="26"/>
      <c r="BEX145" s="26"/>
      <c r="BEY145" s="26"/>
      <c r="BEZ145" s="26"/>
      <c r="BFA145" s="26"/>
      <c r="BFB145" s="26"/>
      <c r="BFC145" s="26"/>
      <c r="BFD145" s="26"/>
      <c r="BFE145" s="26"/>
      <c r="BFF145" s="26"/>
      <c r="BFG145" s="26"/>
      <c r="BFH145" s="26"/>
      <c r="BFI145" s="26"/>
      <c r="BFJ145" s="26"/>
      <c r="BFK145" s="26"/>
      <c r="BFL145" s="26"/>
      <c r="BFM145" s="26"/>
      <c r="BFN145" s="26"/>
      <c r="BFO145" s="26"/>
      <c r="BFP145" s="26"/>
      <c r="BFQ145" s="26"/>
      <c r="BFR145" s="26"/>
      <c r="BFS145" s="26"/>
      <c r="BFT145" s="26"/>
      <c r="BFU145" s="26"/>
      <c r="BFV145" s="26"/>
      <c r="BFW145" s="26"/>
      <c r="BFX145" s="26"/>
      <c r="BFY145" s="26"/>
      <c r="BFZ145" s="26"/>
      <c r="BGA145" s="26"/>
      <c r="BGB145" s="26"/>
      <c r="BGC145" s="26"/>
      <c r="BGD145" s="26"/>
      <c r="BGE145" s="26"/>
      <c r="BGF145" s="26"/>
      <c r="BGG145" s="26"/>
      <c r="BGH145" s="26"/>
      <c r="BGI145" s="26"/>
      <c r="BGJ145" s="26"/>
      <c r="BGK145" s="26"/>
      <c r="BGL145" s="26"/>
      <c r="BGM145" s="26"/>
      <c r="BGN145" s="26"/>
      <c r="BGO145" s="26"/>
      <c r="BGP145" s="26"/>
      <c r="BGQ145" s="26"/>
      <c r="BGR145" s="26"/>
      <c r="BGS145" s="26"/>
      <c r="BGT145" s="26"/>
      <c r="BGU145" s="26"/>
      <c r="BGV145" s="26"/>
      <c r="BGW145" s="26"/>
      <c r="BGX145" s="26"/>
      <c r="BGY145" s="26"/>
      <c r="BGZ145" s="26"/>
      <c r="BHA145" s="26"/>
      <c r="BHB145" s="26"/>
      <c r="BHC145" s="26"/>
      <c r="BHD145" s="26"/>
      <c r="BHE145" s="26"/>
      <c r="BHF145" s="26"/>
      <c r="BHG145" s="26"/>
      <c r="BHH145" s="26"/>
      <c r="BHI145" s="26"/>
      <c r="BHJ145" s="26"/>
      <c r="BHK145" s="26"/>
      <c r="BHL145" s="26"/>
      <c r="BHM145" s="26"/>
      <c r="BHN145" s="26"/>
      <c r="BHO145" s="26"/>
      <c r="BHP145" s="26"/>
      <c r="BHQ145" s="26"/>
      <c r="BHR145" s="26"/>
      <c r="BHS145" s="26"/>
      <c r="BHT145" s="26"/>
      <c r="BHU145" s="26"/>
      <c r="BHV145" s="26"/>
      <c r="BHW145" s="26"/>
      <c r="BHX145" s="26"/>
      <c r="BHY145" s="26"/>
      <c r="BHZ145" s="26"/>
      <c r="BIA145" s="26"/>
      <c r="BIB145" s="26"/>
      <c r="BIC145" s="26"/>
      <c r="BID145" s="26"/>
      <c r="BIE145" s="26"/>
      <c r="BIF145" s="26"/>
      <c r="BIG145" s="26"/>
      <c r="BIH145" s="26"/>
      <c r="BII145" s="26"/>
      <c r="BIJ145" s="26"/>
      <c r="BIK145" s="26"/>
      <c r="BIL145" s="26"/>
      <c r="BIM145" s="26"/>
      <c r="BIN145" s="26"/>
      <c r="BIO145" s="26"/>
      <c r="BIP145" s="26"/>
      <c r="BIQ145" s="26"/>
      <c r="BIR145" s="26"/>
      <c r="BIS145" s="26"/>
      <c r="BIT145" s="26"/>
      <c r="BIU145" s="26"/>
      <c r="BIV145" s="26"/>
      <c r="BIW145" s="26"/>
      <c r="BIX145" s="26"/>
      <c r="BIY145" s="26"/>
      <c r="BIZ145" s="26"/>
      <c r="BJA145" s="26"/>
      <c r="BJB145" s="26"/>
      <c r="BJC145" s="26"/>
      <c r="BJD145" s="26"/>
      <c r="BJE145" s="26"/>
      <c r="BJF145" s="26"/>
      <c r="BJG145" s="26"/>
      <c r="BJH145" s="26"/>
      <c r="BJI145" s="26"/>
      <c r="BJJ145" s="26"/>
      <c r="BJK145" s="26"/>
      <c r="BJL145" s="26"/>
      <c r="BJM145" s="26"/>
      <c r="BJN145" s="26"/>
      <c r="BJO145" s="26"/>
      <c r="BJP145" s="26"/>
      <c r="BJQ145" s="26"/>
      <c r="BJR145" s="26"/>
      <c r="BJS145" s="26"/>
      <c r="BJT145" s="26"/>
      <c r="BJU145" s="26"/>
      <c r="BJV145" s="26"/>
      <c r="BJW145" s="26"/>
      <c r="BJX145" s="26"/>
      <c r="BJY145" s="26"/>
      <c r="BJZ145" s="26"/>
      <c r="BKA145" s="26"/>
      <c r="BKB145" s="26"/>
      <c r="BKC145" s="26"/>
      <c r="BKD145" s="26"/>
      <c r="BKE145" s="26"/>
      <c r="BKF145" s="26"/>
      <c r="BKG145" s="26"/>
      <c r="BKH145" s="26"/>
      <c r="BKI145" s="26"/>
      <c r="BKJ145" s="26"/>
      <c r="BKK145" s="26"/>
      <c r="BKL145" s="26"/>
      <c r="BKM145" s="26"/>
      <c r="BKN145" s="26"/>
      <c r="BKO145" s="26"/>
      <c r="BKP145" s="26"/>
      <c r="BKQ145" s="26"/>
      <c r="BKR145" s="26"/>
      <c r="BKS145" s="26"/>
      <c r="BKT145" s="26"/>
      <c r="BKU145" s="26"/>
      <c r="BKV145" s="26"/>
      <c r="BKW145" s="26"/>
      <c r="BKX145" s="26"/>
      <c r="BKY145" s="26"/>
      <c r="BKZ145" s="26"/>
      <c r="BLA145" s="26"/>
      <c r="BLB145" s="26"/>
      <c r="BLC145" s="26"/>
      <c r="BLD145" s="26"/>
      <c r="BLE145" s="26"/>
      <c r="BLF145" s="26"/>
      <c r="BLG145" s="26"/>
      <c r="BLH145" s="26"/>
      <c r="BLI145" s="26"/>
      <c r="BLJ145" s="26"/>
      <c r="BLK145" s="26"/>
      <c r="BLL145" s="26"/>
      <c r="BLM145" s="26"/>
      <c r="BLN145" s="26"/>
      <c r="BLO145" s="26"/>
      <c r="BLP145" s="26"/>
      <c r="BLQ145" s="26"/>
      <c r="BLR145" s="26"/>
      <c r="BLS145" s="26"/>
      <c r="BLT145" s="26"/>
      <c r="BLU145" s="26"/>
      <c r="BLV145" s="26"/>
      <c r="BLW145" s="26"/>
      <c r="BLX145" s="26"/>
      <c r="BLY145" s="26"/>
      <c r="BLZ145" s="26"/>
      <c r="BMA145" s="26"/>
      <c r="BMB145" s="26"/>
      <c r="BMC145" s="26"/>
      <c r="BMD145" s="26"/>
      <c r="BME145" s="26"/>
      <c r="BMF145" s="26"/>
      <c r="BMG145" s="26"/>
      <c r="BMH145" s="26"/>
      <c r="BMI145" s="26"/>
      <c r="BMJ145" s="26"/>
      <c r="BMK145" s="26"/>
      <c r="BML145" s="26"/>
      <c r="BMM145" s="26"/>
      <c r="BMN145" s="26"/>
      <c r="BMO145" s="26"/>
      <c r="BMP145" s="26"/>
      <c r="BMQ145" s="26"/>
      <c r="BMR145" s="26"/>
      <c r="BMS145" s="26"/>
      <c r="BMT145" s="26"/>
      <c r="BMU145" s="26"/>
      <c r="BMV145" s="26"/>
      <c r="BMW145" s="26"/>
      <c r="BMX145" s="26"/>
      <c r="BMY145" s="26"/>
      <c r="BMZ145" s="26"/>
      <c r="BNA145" s="26"/>
      <c r="BNB145" s="26"/>
      <c r="BNC145" s="26"/>
      <c r="BND145" s="26"/>
      <c r="BNE145" s="26"/>
      <c r="BNF145" s="26"/>
      <c r="BNG145" s="26"/>
      <c r="BNH145" s="26"/>
      <c r="BNI145" s="26"/>
      <c r="BNJ145" s="26"/>
      <c r="BNK145" s="26"/>
      <c r="BNL145" s="26"/>
      <c r="BNM145" s="26"/>
      <c r="BNN145" s="26"/>
      <c r="BNO145" s="26"/>
      <c r="BNP145" s="26"/>
      <c r="BNQ145" s="26"/>
      <c r="BNR145" s="26"/>
      <c r="BNS145" s="26"/>
      <c r="BNT145" s="26"/>
      <c r="BNU145" s="26"/>
      <c r="BNV145" s="26"/>
      <c r="BNW145" s="26"/>
      <c r="BNX145" s="26"/>
      <c r="BNY145" s="26"/>
      <c r="BNZ145" s="26"/>
      <c r="BOA145" s="26"/>
      <c r="BOB145" s="26"/>
      <c r="BOC145" s="26"/>
      <c r="BOD145" s="26"/>
      <c r="BOE145" s="26"/>
      <c r="BOF145" s="26"/>
      <c r="BOG145" s="26"/>
      <c r="BOH145" s="26"/>
      <c r="BOI145" s="26"/>
      <c r="BOJ145" s="26"/>
      <c r="BOK145" s="26"/>
      <c r="BOL145" s="26"/>
      <c r="BOM145" s="26"/>
      <c r="BON145" s="26"/>
      <c r="BOO145" s="26"/>
      <c r="BOP145" s="26"/>
      <c r="BOQ145" s="26"/>
      <c r="BOR145" s="26"/>
      <c r="BOS145" s="26"/>
      <c r="BOT145" s="26"/>
      <c r="BOU145" s="26"/>
      <c r="BOV145" s="26"/>
      <c r="BOW145" s="26"/>
      <c r="BOX145" s="26"/>
      <c r="BOY145" s="26"/>
      <c r="BOZ145" s="26"/>
      <c r="BPA145" s="26"/>
      <c r="BPB145" s="26"/>
      <c r="BPC145" s="26"/>
      <c r="BPD145" s="26"/>
      <c r="BPE145" s="26"/>
      <c r="BPF145" s="26"/>
      <c r="BPG145" s="26"/>
      <c r="BPH145" s="26"/>
      <c r="BPI145" s="26"/>
      <c r="BPJ145" s="26"/>
      <c r="BPK145" s="26"/>
      <c r="BPL145" s="26"/>
      <c r="BPM145" s="26"/>
      <c r="BPN145" s="26"/>
      <c r="BPO145" s="26"/>
      <c r="BPP145" s="26"/>
      <c r="BPQ145" s="26"/>
      <c r="BPR145" s="26"/>
      <c r="BPS145" s="26"/>
      <c r="BPT145" s="26"/>
      <c r="BPU145" s="26"/>
      <c r="BPV145" s="26"/>
      <c r="BPW145" s="26"/>
      <c r="BPX145" s="26"/>
      <c r="BPY145" s="26"/>
      <c r="BPZ145" s="26"/>
      <c r="BQA145" s="26"/>
      <c r="BQB145" s="26"/>
      <c r="BQC145" s="26"/>
      <c r="BQD145" s="26"/>
      <c r="BQE145" s="26"/>
      <c r="BQF145" s="26"/>
      <c r="BQG145" s="26"/>
      <c r="BQH145" s="26"/>
      <c r="BQI145" s="26"/>
      <c r="BQJ145" s="26"/>
      <c r="BQK145" s="26"/>
      <c r="BQL145" s="26"/>
      <c r="BQM145" s="26"/>
      <c r="BQN145" s="26"/>
      <c r="BQO145" s="26"/>
      <c r="BQP145" s="26"/>
      <c r="BQQ145" s="26"/>
      <c r="BQR145" s="26"/>
      <c r="BQS145" s="26"/>
      <c r="BQT145" s="26"/>
      <c r="BQU145" s="26"/>
      <c r="BQV145" s="26"/>
      <c r="BQW145" s="26"/>
      <c r="BQX145" s="26"/>
      <c r="BQY145" s="26"/>
      <c r="BQZ145" s="26"/>
      <c r="BRA145" s="26"/>
      <c r="BRB145" s="26"/>
      <c r="BRC145" s="26"/>
      <c r="BRD145" s="26"/>
      <c r="BRE145" s="26"/>
      <c r="BRF145" s="26"/>
      <c r="BRG145" s="26"/>
      <c r="BRH145" s="26"/>
      <c r="BRI145" s="26"/>
      <c r="BRJ145" s="26"/>
      <c r="BRK145" s="26"/>
      <c r="BRL145" s="26"/>
      <c r="BRM145" s="26"/>
      <c r="BRN145" s="26"/>
      <c r="BRO145" s="26"/>
      <c r="BRP145" s="26"/>
      <c r="BRQ145" s="26"/>
      <c r="BRR145" s="26"/>
      <c r="BRS145" s="26"/>
      <c r="BRT145" s="26"/>
      <c r="BRU145" s="26"/>
      <c r="BRV145" s="26"/>
      <c r="BRW145" s="26"/>
      <c r="BRX145" s="26"/>
      <c r="BRY145" s="26"/>
      <c r="BRZ145" s="26"/>
      <c r="BSA145" s="26"/>
      <c r="BSB145" s="26"/>
      <c r="BSC145" s="26"/>
      <c r="BSD145" s="26"/>
      <c r="BSE145" s="26"/>
      <c r="BSF145" s="26"/>
      <c r="BSG145" s="26"/>
      <c r="BSH145" s="26"/>
      <c r="BSI145" s="26"/>
      <c r="BSJ145" s="26"/>
      <c r="BSK145" s="26"/>
      <c r="BSL145" s="26"/>
      <c r="BSM145" s="26"/>
      <c r="BSN145" s="26"/>
      <c r="BSO145" s="26"/>
      <c r="BSP145" s="26"/>
      <c r="BSQ145" s="26"/>
      <c r="BSR145" s="26"/>
      <c r="BSS145" s="26"/>
      <c r="BST145" s="26"/>
      <c r="BSU145" s="26"/>
      <c r="BSV145" s="26"/>
      <c r="BSW145" s="26"/>
      <c r="BSX145" s="26"/>
      <c r="BSY145" s="26"/>
      <c r="BSZ145" s="26"/>
      <c r="BTA145" s="26"/>
      <c r="BTB145" s="26"/>
      <c r="BTC145" s="26"/>
      <c r="BTD145" s="26"/>
      <c r="BTE145" s="26"/>
      <c r="BTF145" s="26"/>
      <c r="BTG145" s="26"/>
      <c r="BTH145" s="26"/>
      <c r="BTI145" s="26"/>
      <c r="BTJ145" s="26"/>
      <c r="BTK145" s="26"/>
      <c r="BTL145" s="26"/>
      <c r="BTM145" s="26"/>
      <c r="BTN145" s="26"/>
      <c r="BTO145" s="26"/>
      <c r="BTP145" s="26"/>
      <c r="BTQ145" s="26"/>
      <c r="BTR145" s="26"/>
      <c r="BTS145" s="26"/>
      <c r="BTT145" s="26"/>
      <c r="BTU145" s="26"/>
      <c r="BTV145" s="26"/>
      <c r="BTW145" s="26"/>
      <c r="BTX145" s="26"/>
      <c r="BTY145" s="26"/>
      <c r="BTZ145" s="26"/>
      <c r="BUA145" s="26"/>
    </row>
    <row r="146" spans="1:1899" s="23" customFormat="1" ht="45" customHeight="1" x14ac:dyDescent="0.25">
      <c r="A146" s="34" t="s">
        <v>82</v>
      </c>
      <c r="B146" s="48" t="s">
        <v>23</v>
      </c>
      <c r="C146" s="48" t="s">
        <v>24</v>
      </c>
      <c r="D146" s="48" t="s">
        <v>272</v>
      </c>
      <c r="E146" s="48" t="s">
        <v>18</v>
      </c>
      <c r="F146" s="55" t="s">
        <v>19</v>
      </c>
      <c r="G146" s="15">
        <v>0</v>
      </c>
      <c r="H146" s="37">
        <v>44774</v>
      </c>
      <c r="I146" s="34" t="s">
        <v>287</v>
      </c>
      <c r="J146" s="34" t="s">
        <v>245</v>
      </c>
      <c r="K146" s="15">
        <v>0</v>
      </c>
      <c r="L146" s="15">
        <v>4142.88</v>
      </c>
      <c r="M146" s="15">
        <v>0</v>
      </c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  <c r="DW146" s="26"/>
      <c r="DX146" s="26"/>
      <c r="DY146" s="26"/>
      <c r="DZ146" s="26"/>
      <c r="EA146" s="26"/>
      <c r="EB146" s="26"/>
      <c r="EC146" s="26"/>
      <c r="ED146" s="26"/>
      <c r="EE146" s="26"/>
      <c r="EF146" s="26"/>
      <c r="EG146" s="26"/>
      <c r="EH146" s="26"/>
      <c r="EI146" s="26"/>
      <c r="EJ146" s="26"/>
      <c r="EK146" s="26"/>
      <c r="EL146" s="26"/>
      <c r="EM146" s="26"/>
      <c r="EN146" s="26"/>
      <c r="EO146" s="26"/>
      <c r="EP146" s="26"/>
      <c r="EQ146" s="26"/>
      <c r="ER146" s="26"/>
      <c r="ES146" s="26"/>
      <c r="ET146" s="26"/>
      <c r="EU146" s="26"/>
      <c r="EV146" s="26"/>
      <c r="EW146" s="26"/>
      <c r="EX146" s="26"/>
      <c r="EY146" s="26"/>
      <c r="EZ146" s="26"/>
      <c r="FA146" s="26"/>
      <c r="FB146" s="26"/>
      <c r="FC146" s="26"/>
      <c r="FD146" s="26"/>
      <c r="FE146" s="26"/>
      <c r="FF146" s="26"/>
      <c r="FG146" s="26"/>
      <c r="FH146" s="26"/>
      <c r="FI146" s="26"/>
      <c r="FJ146" s="26"/>
      <c r="FK146" s="26"/>
      <c r="FL146" s="26"/>
      <c r="FM146" s="26"/>
      <c r="FN146" s="26"/>
      <c r="FO146" s="26"/>
      <c r="FP146" s="26"/>
      <c r="FQ146" s="26"/>
      <c r="FR146" s="26"/>
      <c r="FS146" s="26"/>
      <c r="FT146" s="26"/>
      <c r="FU146" s="26"/>
      <c r="FV146" s="26"/>
      <c r="FW146" s="26"/>
      <c r="FX146" s="26"/>
      <c r="FY146" s="26"/>
      <c r="FZ146" s="26"/>
      <c r="GA146" s="26"/>
      <c r="GB146" s="26"/>
      <c r="GC146" s="26"/>
      <c r="GD146" s="26"/>
      <c r="GE146" s="26"/>
      <c r="GF146" s="26"/>
      <c r="GG146" s="26"/>
      <c r="GH146" s="26"/>
      <c r="GI146" s="26"/>
      <c r="GJ146" s="26"/>
      <c r="GK146" s="26"/>
      <c r="GL146" s="26"/>
      <c r="GM146" s="26"/>
      <c r="GN146" s="26"/>
      <c r="GO146" s="26"/>
      <c r="GP146" s="26"/>
      <c r="GQ146" s="26"/>
      <c r="GR146" s="26"/>
      <c r="GS146" s="26"/>
      <c r="GT146" s="26"/>
      <c r="GU146" s="26"/>
      <c r="GV146" s="26"/>
      <c r="GW146" s="26"/>
      <c r="GX146" s="26"/>
      <c r="GY146" s="26"/>
      <c r="GZ146" s="26"/>
      <c r="HA146" s="26"/>
      <c r="HB146" s="26"/>
      <c r="HC146" s="26"/>
      <c r="HD146" s="26"/>
      <c r="HE146" s="26"/>
      <c r="HF146" s="26"/>
      <c r="HG146" s="26"/>
      <c r="HH146" s="26"/>
      <c r="HI146" s="26"/>
      <c r="HJ146" s="26"/>
      <c r="HK146" s="26"/>
      <c r="HL146" s="26"/>
      <c r="HM146" s="26"/>
      <c r="HN146" s="26"/>
      <c r="HO146" s="26"/>
      <c r="HP146" s="26"/>
      <c r="HQ146" s="26"/>
      <c r="HR146" s="26"/>
      <c r="HS146" s="26"/>
      <c r="HT146" s="26"/>
      <c r="HU146" s="26"/>
      <c r="HV146" s="26"/>
      <c r="HW146" s="26"/>
      <c r="HX146" s="26"/>
      <c r="HY146" s="26"/>
      <c r="HZ146" s="26"/>
      <c r="IA146" s="26"/>
      <c r="IB146" s="26"/>
      <c r="IC146" s="26"/>
      <c r="ID146" s="26"/>
      <c r="IE146" s="26"/>
      <c r="IF146" s="26"/>
      <c r="IG146" s="26"/>
      <c r="IH146" s="26"/>
      <c r="II146" s="26"/>
      <c r="IJ146" s="26"/>
      <c r="IK146" s="26"/>
      <c r="IL146" s="26"/>
      <c r="IM146" s="26"/>
      <c r="IN146" s="26"/>
      <c r="IO146" s="26"/>
      <c r="IP146" s="26"/>
      <c r="IQ146" s="26"/>
      <c r="IR146" s="26"/>
      <c r="IS146" s="26"/>
      <c r="IT146" s="26"/>
      <c r="IU146" s="26"/>
      <c r="IV146" s="26"/>
      <c r="IW146" s="26"/>
      <c r="IX146" s="26"/>
      <c r="IY146" s="26"/>
      <c r="IZ146" s="26"/>
      <c r="JA146" s="26"/>
      <c r="JB146" s="26"/>
      <c r="JC146" s="26"/>
      <c r="JD146" s="26"/>
      <c r="JE146" s="26"/>
      <c r="JF146" s="26"/>
      <c r="JG146" s="26"/>
      <c r="JH146" s="26"/>
      <c r="JI146" s="26"/>
      <c r="JJ146" s="26"/>
      <c r="JK146" s="26"/>
      <c r="JL146" s="26"/>
      <c r="JM146" s="26"/>
      <c r="JN146" s="26"/>
      <c r="JO146" s="26"/>
      <c r="JP146" s="26"/>
      <c r="JQ146" s="26"/>
      <c r="JR146" s="26"/>
      <c r="JS146" s="26"/>
      <c r="JT146" s="26"/>
      <c r="JU146" s="26"/>
      <c r="JV146" s="26"/>
      <c r="JW146" s="26"/>
      <c r="JX146" s="26"/>
      <c r="JY146" s="26"/>
      <c r="JZ146" s="26"/>
      <c r="KA146" s="26"/>
      <c r="KB146" s="26"/>
      <c r="KC146" s="26"/>
      <c r="KD146" s="26"/>
      <c r="KE146" s="26"/>
      <c r="KF146" s="26"/>
      <c r="KG146" s="26"/>
      <c r="KH146" s="26"/>
      <c r="KI146" s="26"/>
      <c r="KJ146" s="26"/>
      <c r="KK146" s="26"/>
      <c r="KL146" s="26"/>
      <c r="KM146" s="26"/>
      <c r="KN146" s="26"/>
      <c r="KO146" s="26"/>
      <c r="KP146" s="26"/>
      <c r="KQ146" s="26"/>
      <c r="KR146" s="26"/>
      <c r="KS146" s="26"/>
      <c r="KT146" s="26"/>
      <c r="KU146" s="26"/>
      <c r="KV146" s="26"/>
      <c r="KW146" s="26"/>
      <c r="KX146" s="26"/>
      <c r="KY146" s="26"/>
      <c r="KZ146" s="26"/>
      <c r="LA146" s="26"/>
      <c r="LB146" s="26"/>
      <c r="LC146" s="26"/>
      <c r="LD146" s="26"/>
      <c r="LE146" s="26"/>
      <c r="LF146" s="26"/>
      <c r="LG146" s="26"/>
      <c r="LH146" s="26"/>
      <c r="LI146" s="26"/>
      <c r="LJ146" s="26"/>
      <c r="LK146" s="26"/>
      <c r="LL146" s="26"/>
      <c r="LM146" s="26"/>
      <c r="LN146" s="26"/>
      <c r="LO146" s="26"/>
      <c r="LP146" s="26"/>
      <c r="LQ146" s="26"/>
      <c r="LR146" s="26"/>
      <c r="LS146" s="26"/>
      <c r="LT146" s="26"/>
      <c r="LU146" s="26"/>
      <c r="LV146" s="26"/>
      <c r="LW146" s="26"/>
      <c r="LX146" s="26"/>
      <c r="LY146" s="26"/>
      <c r="LZ146" s="26"/>
      <c r="MA146" s="26"/>
      <c r="MB146" s="26"/>
      <c r="MC146" s="26"/>
      <c r="MD146" s="26"/>
      <c r="ME146" s="26"/>
      <c r="MF146" s="26"/>
      <c r="MG146" s="26"/>
      <c r="MH146" s="26"/>
      <c r="MI146" s="26"/>
      <c r="MJ146" s="26"/>
      <c r="MK146" s="26"/>
      <c r="ML146" s="26"/>
      <c r="MM146" s="26"/>
      <c r="MN146" s="26"/>
      <c r="MO146" s="26"/>
      <c r="MP146" s="26"/>
      <c r="MQ146" s="26"/>
      <c r="MR146" s="26"/>
      <c r="MS146" s="26"/>
      <c r="MT146" s="26"/>
      <c r="MU146" s="26"/>
      <c r="MV146" s="26"/>
      <c r="MW146" s="26"/>
      <c r="MX146" s="26"/>
      <c r="MY146" s="26"/>
      <c r="MZ146" s="26"/>
      <c r="NA146" s="26"/>
      <c r="NB146" s="26"/>
      <c r="NC146" s="26"/>
      <c r="ND146" s="26"/>
      <c r="NE146" s="26"/>
      <c r="NF146" s="26"/>
      <c r="NG146" s="26"/>
      <c r="NH146" s="26"/>
      <c r="NI146" s="26"/>
      <c r="NJ146" s="26"/>
      <c r="NK146" s="26"/>
      <c r="NL146" s="26"/>
      <c r="NM146" s="26"/>
      <c r="NN146" s="26"/>
      <c r="NO146" s="26"/>
      <c r="NP146" s="26"/>
      <c r="NQ146" s="26"/>
      <c r="NR146" s="26"/>
      <c r="NS146" s="26"/>
      <c r="NT146" s="26"/>
      <c r="NU146" s="26"/>
      <c r="NV146" s="26"/>
      <c r="NW146" s="26"/>
      <c r="NX146" s="26"/>
      <c r="NY146" s="26"/>
      <c r="NZ146" s="26"/>
      <c r="OA146" s="26"/>
      <c r="OB146" s="26"/>
      <c r="OC146" s="26"/>
      <c r="OD146" s="26"/>
      <c r="OE146" s="26"/>
      <c r="OF146" s="26"/>
      <c r="OG146" s="26"/>
      <c r="OH146" s="26"/>
      <c r="OI146" s="26"/>
      <c r="OJ146" s="26"/>
      <c r="OK146" s="26"/>
      <c r="OL146" s="26"/>
      <c r="OM146" s="26"/>
      <c r="ON146" s="26"/>
      <c r="OO146" s="26"/>
      <c r="OP146" s="26"/>
      <c r="OQ146" s="26"/>
      <c r="OR146" s="26"/>
      <c r="OS146" s="26"/>
      <c r="OT146" s="26"/>
      <c r="OU146" s="26"/>
      <c r="OV146" s="26"/>
      <c r="OW146" s="26"/>
      <c r="OX146" s="26"/>
      <c r="OY146" s="26"/>
      <c r="OZ146" s="26"/>
      <c r="PA146" s="26"/>
      <c r="PB146" s="26"/>
      <c r="PC146" s="26"/>
      <c r="PD146" s="26"/>
      <c r="PE146" s="26"/>
      <c r="PF146" s="26"/>
      <c r="PG146" s="26"/>
      <c r="PH146" s="26"/>
      <c r="PI146" s="26"/>
      <c r="PJ146" s="26"/>
      <c r="PK146" s="26"/>
      <c r="PL146" s="26"/>
      <c r="PM146" s="26"/>
      <c r="PN146" s="26"/>
      <c r="PO146" s="26"/>
      <c r="PP146" s="26"/>
      <c r="PQ146" s="26"/>
      <c r="PR146" s="26"/>
      <c r="PS146" s="26"/>
      <c r="PT146" s="26"/>
      <c r="PU146" s="26"/>
      <c r="PV146" s="26"/>
      <c r="PW146" s="26"/>
      <c r="PX146" s="26"/>
      <c r="PY146" s="26"/>
      <c r="PZ146" s="26"/>
      <c r="QA146" s="26"/>
      <c r="QB146" s="26"/>
      <c r="QC146" s="26"/>
      <c r="QD146" s="26"/>
      <c r="QE146" s="26"/>
      <c r="QF146" s="26"/>
      <c r="QG146" s="26"/>
      <c r="QH146" s="26"/>
      <c r="QI146" s="26"/>
      <c r="QJ146" s="26"/>
      <c r="QK146" s="26"/>
      <c r="QL146" s="26"/>
      <c r="QM146" s="26"/>
      <c r="QN146" s="26"/>
      <c r="QO146" s="26"/>
      <c r="QP146" s="26"/>
      <c r="QQ146" s="26"/>
      <c r="QR146" s="26"/>
      <c r="QS146" s="26"/>
      <c r="QT146" s="26"/>
      <c r="QU146" s="26"/>
      <c r="QV146" s="26"/>
      <c r="QW146" s="26"/>
      <c r="QX146" s="26"/>
      <c r="QY146" s="26"/>
      <c r="QZ146" s="26"/>
      <c r="RA146" s="26"/>
      <c r="RB146" s="26"/>
      <c r="RC146" s="26"/>
      <c r="RD146" s="26"/>
      <c r="RE146" s="26"/>
      <c r="RF146" s="26"/>
      <c r="RG146" s="26"/>
      <c r="RH146" s="26"/>
      <c r="RI146" s="26"/>
      <c r="RJ146" s="26"/>
      <c r="RK146" s="26"/>
      <c r="RL146" s="26"/>
      <c r="RM146" s="26"/>
      <c r="RN146" s="26"/>
      <c r="RO146" s="26"/>
      <c r="RP146" s="26"/>
      <c r="RQ146" s="26"/>
      <c r="RR146" s="26"/>
      <c r="RS146" s="26"/>
      <c r="RT146" s="26"/>
      <c r="RU146" s="26"/>
      <c r="RV146" s="26"/>
      <c r="RW146" s="26"/>
      <c r="RX146" s="26"/>
      <c r="RY146" s="26"/>
      <c r="RZ146" s="26"/>
      <c r="SA146" s="26"/>
      <c r="SB146" s="26"/>
      <c r="SC146" s="26"/>
      <c r="SD146" s="26"/>
      <c r="SE146" s="26"/>
      <c r="SF146" s="26"/>
      <c r="SG146" s="26"/>
      <c r="SH146" s="26"/>
      <c r="SI146" s="26"/>
      <c r="SJ146" s="26"/>
      <c r="SK146" s="26"/>
      <c r="SL146" s="26"/>
      <c r="SM146" s="26"/>
      <c r="SN146" s="26"/>
      <c r="SO146" s="26"/>
      <c r="SP146" s="26"/>
      <c r="SQ146" s="26"/>
      <c r="SR146" s="26"/>
      <c r="SS146" s="26"/>
      <c r="ST146" s="26"/>
      <c r="SU146" s="26"/>
      <c r="SV146" s="26"/>
      <c r="SW146" s="26"/>
      <c r="SX146" s="26"/>
      <c r="SY146" s="26"/>
      <c r="SZ146" s="26"/>
      <c r="TA146" s="26"/>
      <c r="TB146" s="26"/>
      <c r="TC146" s="26"/>
      <c r="TD146" s="26"/>
      <c r="TE146" s="26"/>
      <c r="TF146" s="26"/>
      <c r="TG146" s="26"/>
      <c r="TH146" s="26"/>
      <c r="TI146" s="26"/>
      <c r="TJ146" s="26"/>
      <c r="TK146" s="26"/>
      <c r="TL146" s="26"/>
      <c r="TM146" s="26"/>
      <c r="TN146" s="26"/>
      <c r="TO146" s="26"/>
      <c r="TP146" s="26"/>
      <c r="TQ146" s="26"/>
      <c r="TR146" s="26"/>
      <c r="TS146" s="26"/>
      <c r="TT146" s="26"/>
      <c r="TU146" s="26"/>
      <c r="TV146" s="26"/>
      <c r="TW146" s="26"/>
      <c r="TX146" s="26"/>
      <c r="TY146" s="26"/>
      <c r="TZ146" s="26"/>
      <c r="UA146" s="26"/>
      <c r="UB146" s="26"/>
      <c r="UC146" s="26"/>
      <c r="UD146" s="26"/>
      <c r="UE146" s="26"/>
      <c r="UF146" s="26"/>
      <c r="UG146" s="26"/>
      <c r="UH146" s="26"/>
      <c r="UI146" s="26"/>
      <c r="UJ146" s="26"/>
      <c r="UK146" s="26"/>
      <c r="UL146" s="26"/>
      <c r="UM146" s="26"/>
      <c r="UN146" s="26"/>
      <c r="UO146" s="26"/>
      <c r="UP146" s="26"/>
      <c r="UQ146" s="26"/>
      <c r="UR146" s="26"/>
      <c r="US146" s="26"/>
      <c r="UT146" s="26"/>
      <c r="UU146" s="26"/>
      <c r="UV146" s="26"/>
      <c r="UW146" s="26"/>
      <c r="UX146" s="26"/>
      <c r="UY146" s="26"/>
      <c r="UZ146" s="26"/>
      <c r="VA146" s="26"/>
      <c r="VB146" s="26"/>
      <c r="VC146" s="26"/>
      <c r="VD146" s="26"/>
      <c r="VE146" s="26"/>
      <c r="VF146" s="26"/>
      <c r="VG146" s="26"/>
      <c r="VH146" s="26"/>
      <c r="VI146" s="26"/>
      <c r="VJ146" s="26"/>
      <c r="VK146" s="26"/>
      <c r="VL146" s="26"/>
      <c r="VM146" s="26"/>
      <c r="VN146" s="26"/>
      <c r="VO146" s="26"/>
      <c r="VP146" s="26"/>
      <c r="VQ146" s="26"/>
      <c r="VR146" s="26"/>
      <c r="VS146" s="26"/>
      <c r="VT146" s="26"/>
      <c r="VU146" s="26"/>
      <c r="VV146" s="26"/>
      <c r="VW146" s="26"/>
      <c r="VX146" s="26"/>
      <c r="VY146" s="26"/>
      <c r="VZ146" s="26"/>
      <c r="WA146" s="26"/>
      <c r="WB146" s="26"/>
      <c r="WC146" s="26"/>
      <c r="WD146" s="26"/>
      <c r="WE146" s="26"/>
      <c r="WF146" s="26"/>
      <c r="WG146" s="26"/>
      <c r="WH146" s="26"/>
      <c r="WI146" s="26"/>
      <c r="WJ146" s="26"/>
      <c r="WK146" s="26"/>
      <c r="WL146" s="26"/>
      <c r="WM146" s="26"/>
      <c r="WN146" s="26"/>
      <c r="WO146" s="26"/>
      <c r="WP146" s="26"/>
      <c r="WQ146" s="26"/>
      <c r="WR146" s="26"/>
      <c r="WS146" s="26"/>
      <c r="WT146" s="26"/>
      <c r="WU146" s="26"/>
      <c r="WV146" s="26"/>
      <c r="WW146" s="26"/>
      <c r="WX146" s="26"/>
      <c r="WY146" s="26"/>
      <c r="WZ146" s="26"/>
      <c r="XA146" s="26"/>
      <c r="XB146" s="26"/>
      <c r="XC146" s="26"/>
      <c r="XD146" s="26"/>
      <c r="XE146" s="26"/>
      <c r="XF146" s="26"/>
      <c r="XG146" s="26"/>
      <c r="XH146" s="26"/>
      <c r="XI146" s="26"/>
      <c r="XJ146" s="26"/>
      <c r="XK146" s="26"/>
      <c r="XL146" s="26"/>
      <c r="XM146" s="26"/>
      <c r="XN146" s="26"/>
      <c r="XO146" s="26"/>
      <c r="XP146" s="26"/>
      <c r="XQ146" s="26"/>
      <c r="XR146" s="26"/>
      <c r="XS146" s="26"/>
      <c r="XT146" s="26"/>
      <c r="XU146" s="26"/>
      <c r="XV146" s="26"/>
      <c r="XW146" s="26"/>
      <c r="XX146" s="26"/>
      <c r="XY146" s="26"/>
      <c r="XZ146" s="26"/>
      <c r="YA146" s="26"/>
      <c r="YB146" s="26"/>
      <c r="YC146" s="26"/>
      <c r="YD146" s="26"/>
      <c r="YE146" s="26"/>
      <c r="YF146" s="26"/>
      <c r="YG146" s="26"/>
      <c r="YH146" s="26"/>
      <c r="YI146" s="26"/>
      <c r="YJ146" s="26"/>
      <c r="YK146" s="26"/>
      <c r="YL146" s="26"/>
      <c r="YM146" s="26"/>
      <c r="YN146" s="26"/>
      <c r="YO146" s="26"/>
      <c r="YP146" s="26"/>
      <c r="YQ146" s="26"/>
      <c r="YR146" s="26"/>
      <c r="YS146" s="26"/>
      <c r="YT146" s="26"/>
      <c r="YU146" s="26"/>
      <c r="YV146" s="26"/>
      <c r="YW146" s="26"/>
      <c r="YX146" s="26"/>
      <c r="YY146" s="26"/>
      <c r="YZ146" s="26"/>
      <c r="ZA146" s="26"/>
      <c r="ZB146" s="26"/>
      <c r="ZC146" s="26"/>
      <c r="ZD146" s="26"/>
      <c r="ZE146" s="26"/>
      <c r="ZF146" s="26"/>
      <c r="ZG146" s="26"/>
      <c r="ZH146" s="26"/>
      <c r="ZI146" s="26"/>
      <c r="ZJ146" s="26"/>
      <c r="ZK146" s="26"/>
      <c r="ZL146" s="26"/>
      <c r="ZM146" s="26"/>
      <c r="ZN146" s="26"/>
      <c r="ZO146" s="26"/>
      <c r="ZP146" s="26"/>
      <c r="ZQ146" s="26"/>
      <c r="ZR146" s="26"/>
      <c r="ZS146" s="26"/>
      <c r="ZT146" s="26"/>
      <c r="ZU146" s="26"/>
      <c r="ZV146" s="26"/>
      <c r="ZW146" s="26"/>
      <c r="ZX146" s="26"/>
      <c r="ZY146" s="26"/>
      <c r="ZZ146" s="26"/>
      <c r="AAA146" s="26"/>
      <c r="AAB146" s="26"/>
      <c r="AAC146" s="26"/>
      <c r="AAD146" s="26"/>
      <c r="AAE146" s="26"/>
      <c r="AAF146" s="26"/>
      <c r="AAG146" s="26"/>
      <c r="AAH146" s="26"/>
      <c r="AAI146" s="26"/>
      <c r="AAJ146" s="26"/>
      <c r="AAK146" s="26"/>
      <c r="AAL146" s="26"/>
      <c r="AAM146" s="26"/>
      <c r="AAN146" s="26"/>
      <c r="AAO146" s="26"/>
      <c r="AAP146" s="26"/>
      <c r="AAQ146" s="26"/>
      <c r="AAR146" s="26"/>
      <c r="AAS146" s="26"/>
      <c r="AAT146" s="26"/>
      <c r="AAU146" s="26"/>
      <c r="AAV146" s="26"/>
      <c r="AAW146" s="26"/>
      <c r="AAX146" s="26"/>
      <c r="AAY146" s="26"/>
      <c r="AAZ146" s="26"/>
      <c r="ABA146" s="26"/>
      <c r="ABB146" s="26"/>
      <c r="ABC146" s="26"/>
      <c r="ABD146" s="26"/>
      <c r="ABE146" s="26"/>
      <c r="ABF146" s="26"/>
      <c r="ABG146" s="26"/>
      <c r="ABH146" s="26"/>
      <c r="ABI146" s="26"/>
      <c r="ABJ146" s="26"/>
      <c r="ABK146" s="26"/>
      <c r="ABL146" s="26"/>
      <c r="ABM146" s="26"/>
      <c r="ABN146" s="26"/>
      <c r="ABO146" s="26"/>
      <c r="ABP146" s="26"/>
      <c r="ABQ146" s="26"/>
      <c r="ABR146" s="26"/>
      <c r="ABS146" s="26"/>
      <c r="ABT146" s="26"/>
      <c r="ABU146" s="26"/>
      <c r="ABV146" s="26"/>
      <c r="ABW146" s="26"/>
      <c r="ABX146" s="26"/>
      <c r="ABY146" s="26"/>
      <c r="ABZ146" s="26"/>
      <c r="ACA146" s="26"/>
      <c r="ACB146" s="26"/>
      <c r="ACC146" s="26"/>
      <c r="ACD146" s="26"/>
      <c r="ACE146" s="26"/>
      <c r="ACF146" s="26"/>
      <c r="ACG146" s="26"/>
      <c r="ACH146" s="26"/>
      <c r="ACI146" s="26"/>
      <c r="ACJ146" s="26"/>
      <c r="ACK146" s="26"/>
      <c r="ACL146" s="26"/>
      <c r="ACM146" s="26"/>
      <c r="ACN146" s="26"/>
      <c r="ACO146" s="26"/>
      <c r="ACP146" s="26"/>
      <c r="ACQ146" s="26"/>
      <c r="ACR146" s="26"/>
      <c r="ACS146" s="26"/>
      <c r="ACT146" s="26"/>
      <c r="ACU146" s="26"/>
      <c r="ACV146" s="26"/>
      <c r="ACW146" s="26"/>
      <c r="ACX146" s="26"/>
      <c r="ACY146" s="26"/>
      <c r="ACZ146" s="26"/>
      <c r="ADA146" s="26"/>
      <c r="ADB146" s="26"/>
      <c r="ADC146" s="26"/>
      <c r="ADD146" s="26"/>
      <c r="ADE146" s="26"/>
      <c r="ADF146" s="26"/>
      <c r="ADG146" s="26"/>
      <c r="ADH146" s="26"/>
      <c r="ADI146" s="26"/>
      <c r="ADJ146" s="26"/>
      <c r="ADK146" s="26"/>
      <c r="ADL146" s="26"/>
      <c r="ADM146" s="26"/>
      <c r="ADN146" s="26"/>
      <c r="ADO146" s="26"/>
      <c r="ADP146" s="26"/>
      <c r="ADQ146" s="26"/>
      <c r="ADR146" s="26"/>
      <c r="ADS146" s="26"/>
      <c r="ADT146" s="26"/>
      <c r="ADU146" s="26"/>
      <c r="ADV146" s="26"/>
      <c r="ADW146" s="26"/>
      <c r="ADX146" s="26"/>
      <c r="ADY146" s="26"/>
      <c r="ADZ146" s="26"/>
      <c r="AEA146" s="26"/>
      <c r="AEB146" s="26"/>
      <c r="AEC146" s="26"/>
      <c r="AED146" s="26"/>
      <c r="AEE146" s="26"/>
      <c r="AEF146" s="26"/>
      <c r="AEG146" s="26"/>
      <c r="AEH146" s="26"/>
      <c r="AEI146" s="26"/>
      <c r="AEJ146" s="26"/>
      <c r="AEK146" s="26"/>
      <c r="AEL146" s="26"/>
      <c r="AEM146" s="26"/>
      <c r="AEN146" s="26"/>
      <c r="AEO146" s="26"/>
      <c r="AEP146" s="26"/>
      <c r="AEQ146" s="26"/>
      <c r="AER146" s="26"/>
      <c r="AES146" s="26"/>
      <c r="AET146" s="26"/>
      <c r="AEU146" s="26"/>
      <c r="AEV146" s="26"/>
      <c r="AEW146" s="26"/>
      <c r="AEX146" s="26"/>
      <c r="AEY146" s="26"/>
      <c r="AEZ146" s="26"/>
      <c r="AFA146" s="26"/>
      <c r="AFB146" s="26"/>
      <c r="AFC146" s="26"/>
      <c r="AFD146" s="26"/>
      <c r="AFE146" s="26"/>
      <c r="AFF146" s="26"/>
      <c r="AFG146" s="26"/>
      <c r="AFH146" s="26"/>
      <c r="AFI146" s="26"/>
      <c r="AFJ146" s="26"/>
      <c r="AFK146" s="26"/>
      <c r="AFL146" s="26"/>
      <c r="AFM146" s="26"/>
      <c r="AFN146" s="26"/>
      <c r="AFO146" s="26"/>
      <c r="AFP146" s="26"/>
      <c r="AFQ146" s="26"/>
      <c r="AFR146" s="26"/>
      <c r="AFS146" s="26"/>
      <c r="AFT146" s="26"/>
      <c r="AFU146" s="26"/>
      <c r="AFV146" s="26"/>
      <c r="AFW146" s="26"/>
      <c r="AFX146" s="26"/>
      <c r="AFY146" s="26"/>
      <c r="AFZ146" s="26"/>
      <c r="AGA146" s="26"/>
      <c r="AGB146" s="26"/>
      <c r="AGC146" s="26"/>
      <c r="AGD146" s="26"/>
      <c r="AGE146" s="26"/>
      <c r="AGF146" s="26"/>
      <c r="AGG146" s="26"/>
      <c r="AGH146" s="26"/>
      <c r="AGI146" s="26"/>
      <c r="AGJ146" s="26"/>
      <c r="AGK146" s="26"/>
      <c r="AGL146" s="26"/>
      <c r="AGM146" s="26"/>
      <c r="AGN146" s="26"/>
      <c r="AGO146" s="26"/>
      <c r="AGP146" s="26"/>
      <c r="AGQ146" s="26"/>
      <c r="AGR146" s="26"/>
      <c r="AGS146" s="26"/>
      <c r="AGT146" s="26"/>
      <c r="AGU146" s="26"/>
      <c r="AGV146" s="26"/>
      <c r="AGW146" s="26"/>
      <c r="AGX146" s="26"/>
      <c r="AGY146" s="26"/>
      <c r="AGZ146" s="26"/>
      <c r="AHA146" s="26"/>
      <c r="AHB146" s="26"/>
      <c r="AHC146" s="26"/>
      <c r="AHD146" s="26"/>
      <c r="AHE146" s="26"/>
      <c r="AHF146" s="26"/>
      <c r="AHG146" s="26"/>
      <c r="AHH146" s="26"/>
      <c r="AHI146" s="26"/>
      <c r="AHJ146" s="26"/>
      <c r="AHK146" s="26"/>
      <c r="AHL146" s="26"/>
      <c r="AHM146" s="26"/>
      <c r="AHN146" s="26"/>
      <c r="AHO146" s="26"/>
      <c r="AHP146" s="26"/>
      <c r="AHQ146" s="26"/>
      <c r="AHR146" s="26"/>
      <c r="AHS146" s="26"/>
      <c r="AHT146" s="26"/>
      <c r="AHU146" s="26"/>
      <c r="AHV146" s="26"/>
      <c r="AHW146" s="26"/>
      <c r="AHX146" s="26"/>
      <c r="AHY146" s="26"/>
      <c r="AHZ146" s="26"/>
      <c r="AIA146" s="26"/>
      <c r="AIB146" s="26"/>
      <c r="AIC146" s="26"/>
      <c r="AID146" s="26"/>
      <c r="AIE146" s="26"/>
      <c r="AIF146" s="26"/>
      <c r="AIG146" s="26"/>
      <c r="AIH146" s="26"/>
      <c r="AII146" s="26"/>
      <c r="AIJ146" s="26"/>
      <c r="AIK146" s="26"/>
      <c r="AIL146" s="26"/>
      <c r="AIM146" s="26"/>
      <c r="AIN146" s="26"/>
      <c r="AIO146" s="26"/>
      <c r="AIP146" s="26"/>
      <c r="AIQ146" s="26"/>
      <c r="AIR146" s="26"/>
      <c r="AIS146" s="26"/>
      <c r="AIT146" s="26"/>
      <c r="AIU146" s="26"/>
      <c r="AIV146" s="26"/>
      <c r="AIW146" s="26"/>
      <c r="AIX146" s="26"/>
      <c r="AIY146" s="26"/>
      <c r="AIZ146" s="26"/>
      <c r="AJA146" s="26"/>
      <c r="AJB146" s="26"/>
      <c r="AJC146" s="26"/>
      <c r="AJD146" s="26"/>
      <c r="AJE146" s="26"/>
      <c r="AJF146" s="26"/>
      <c r="AJG146" s="26"/>
      <c r="AJH146" s="26"/>
      <c r="AJI146" s="26"/>
      <c r="AJJ146" s="26"/>
      <c r="AJK146" s="26"/>
      <c r="AJL146" s="26"/>
      <c r="AJM146" s="26"/>
      <c r="AJN146" s="26"/>
      <c r="AJO146" s="26"/>
      <c r="AJP146" s="26"/>
      <c r="AJQ146" s="26"/>
      <c r="AJR146" s="26"/>
      <c r="AJS146" s="26"/>
      <c r="AJT146" s="26"/>
      <c r="AJU146" s="26"/>
      <c r="AJV146" s="26"/>
      <c r="AJW146" s="26"/>
      <c r="AJX146" s="26"/>
      <c r="AJY146" s="26"/>
      <c r="AJZ146" s="26"/>
      <c r="AKA146" s="26"/>
      <c r="AKB146" s="26"/>
      <c r="AKC146" s="26"/>
      <c r="AKD146" s="26"/>
      <c r="AKE146" s="26"/>
      <c r="AKF146" s="26"/>
      <c r="AKG146" s="26"/>
      <c r="AKH146" s="26"/>
      <c r="AKI146" s="26"/>
      <c r="AKJ146" s="26"/>
      <c r="AKK146" s="26"/>
      <c r="AKL146" s="26"/>
      <c r="AKM146" s="26"/>
      <c r="AKN146" s="26"/>
      <c r="AKO146" s="26"/>
      <c r="AKP146" s="26"/>
      <c r="AKQ146" s="26"/>
      <c r="AKR146" s="26"/>
      <c r="AKS146" s="26"/>
      <c r="AKT146" s="26"/>
      <c r="AKU146" s="26"/>
      <c r="AKV146" s="26"/>
      <c r="AKW146" s="26"/>
      <c r="AKX146" s="26"/>
      <c r="AKY146" s="26"/>
      <c r="AKZ146" s="26"/>
      <c r="ALA146" s="26"/>
      <c r="ALB146" s="26"/>
      <c r="ALC146" s="26"/>
      <c r="ALD146" s="26"/>
      <c r="ALE146" s="26"/>
      <c r="ALF146" s="26"/>
      <c r="ALG146" s="26"/>
      <c r="ALH146" s="26"/>
      <c r="ALI146" s="26"/>
      <c r="ALJ146" s="26"/>
      <c r="ALK146" s="26"/>
      <c r="ALL146" s="26"/>
      <c r="ALM146" s="26"/>
      <c r="ALN146" s="26"/>
      <c r="ALO146" s="26"/>
      <c r="ALP146" s="26"/>
      <c r="ALQ146" s="26"/>
      <c r="ALR146" s="26"/>
      <c r="ALS146" s="26"/>
      <c r="ALT146" s="26"/>
      <c r="ALU146" s="26"/>
      <c r="ALV146" s="26"/>
      <c r="ALW146" s="26"/>
      <c r="ALX146" s="26"/>
      <c r="ALY146" s="26"/>
      <c r="ALZ146" s="26"/>
      <c r="AMA146" s="26"/>
      <c r="AMB146" s="26"/>
      <c r="AMC146" s="26"/>
      <c r="AMD146" s="26"/>
      <c r="AME146" s="26"/>
      <c r="AMF146" s="26"/>
      <c r="AMG146" s="26"/>
      <c r="AMH146" s="26"/>
      <c r="AMI146" s="26"/>
      <c r="AMJ146" s="26"/>
      <c r="AMK146" s="26"/>
      <c r="AML146" s="26"/>
      <c r="AMM146" s="26"/>
      <c r="AMN146" s="26"/>
      <c r="AMO146" s="26"/>
      <c r="AMP146" s="26"/>
      <c r="AMQ146" s="26"/>
      <c r="AMR146" s="26"/>
      <c r="AMS146" s="26"/>
      <c r="AMT146" s="26"/>
      <c r="AMU146" s="26"/>
      <c r="AMV146" s="26"/>
      <c r="AMW146" s="26"/>
      <c r="AMX146" s="26"/>
      <c r="AMY146" s="26"/>
      <c r="AMZ146" s="26"/>
      <c r="ANA146" s="26"/>
      <c r="ANB146" s="26"/>
      <c r="ANC146" s="26"/>
      <c r="AND146" s="26"/>
      <c r="ANE146" s="26"/>
      <c r="ANF146" s="26"/>
      <c r="ANG146" s="26"/>
      <c r="ANH146" s="26"/>
      <c r="ANI146" s="26"/>
      <c r="ANJ146" s="26"/>
      <c r="ANK146" s="26"/>
      <c r="ANL146" s="26"/>
      <c r="ANM146" s="26"/>
      <c r="ANN146" s="26"/>
      <c r="ANO146" s="26"/>
      <c r="ANP146" s="26"/>
      <c r="ANQ146" s="26"/>
      <c r="ANR146" s="26"/>
      <c r="ANS146" s="26"/>
      <c r="ANT146" s="26"/>
      <c r="ANU146" s="26"/>
      <c r="ANV146" s="26"/>
      <c r="ANW146" s="26"/>
      <c r="ANX146" s="26"/>
      <c r="ANY146" s="26"/>
      <c r="ANZ146" s="26"/>
      <c r="AOA146" s="26"/>
      <c r="AOB146" s="26"/>
      <c r="AOC146" s="26"/>
      <c r="AOD146" s="26"/>
      <c r="AOE146" s="26"/>
      <c r="AOF146" s="26"/>
      <c r="AOG146" s="26"/>
      <c r="AOH146" s="26"/>
      <c r="AOI146" s="26"/>
      <c r="AOJ146" s="26"/>
      <c r="AOK146" s="26"/>
      <c r="AOL146" s="26"/>
      <c r="AOM146" s="26"/>
      <c r="AON146" s="26"/>
      <c r="AOO146" s="26"/>
      <c r="AOP146" s="26"/>
      <c r="AOQ146" s="26"/>
      <c r="AOR146" s="26"/>
      <c r="AOS146" s="26"/>
      <c r="AOT146" s="26"/>
      <c r="AOU146" s="26"/>
      <c r="AOV146" s="26"/>
      <c r="AOW146" s="26"/>
      <c r="AOX146" s="26"/>
      <c r="AOY146" s="26"/>
      <c r="AOZ146" s="26"/>
      <c r="APA146" s="26"/>
      <c r="APB146" s="26"/>
      <c r="APC146" s="26"/>
      <c r="APD146" s="26"/>
      <c r="APE146" s="26"/>
      <c r="APF146" s="26"/>
      <c r="APG146" s="26"/>
      <c r="APH146" s="26"/>
      <c r="API146" s="26"/>
      <c r="APJ146" s="26"/>
      <c r="APK146" s="26"/>
      <c r="APL146" s="26"/>
      <c r="APM146" s="26"/>
      <c r="APN146" s="26"/>
      <c r="APO146" s="26"/>
      <c r="APP146" s="26"/>
      <c r="APQ146" s="26"/>
      <c r="APR146" s="26"/>
      <c r="APS146" s="26"/>
      <c r="APT146" s="26"/>
      <c r="APU146" s="26"/>
      <c r="APV146" s="26"/>
      <c r="APW146" s="26"/>
      <c r="APX146" s="26"/>
      <c r="APY146" s="26"/>
      <c r="APZ146" s="26"/>
      <c r="AQA146" s="26"/>
      <c r="AQB146" s="26"/>
      <c r="AQC146" s="26"/>
      <c r="AQD146" s="26"/>
      <c r="AQE146" s="26"/>
      <c r="AQF146" s="26"/>
      <c r="AQG146" s="26"/>
      <c r="AQH146" s="26"/>
      <c r="AQI146" s="26"/>
      <c r="AQJ146" s="26"/>
      <c r="AQK146" s="26"/>
      <c r="AQL146" s="26"/>
      <c r="AQM146" s="26"/>
      <c r="AQN146" s="26"/>
      <c r="AQO146" s="26"/>
      <c r="AQP146" s="26"/>
      <c r="AQQ146" s="26"/>
      <c r="AQR146" s="26"/>
      <c r="AQS146" s="26"/>
      <c r="AQT146" s="26"/>
      <c r="AQU146" s="26"/>
      <c r="AQV146" s="26"/>
      <c r="AQW146" s="26"/>
      <c r="AQX146" s="26"/>
      <c r="AQY146" s="26"/>
      <c r="AQZ146" s="26"/>
      <c r="ARA146" s="26"/>
      <c r="ARB146" s="26"/>
      <c r="ARC146" s="26"/>
      <c r="ARD146" s="26"/>
      <c r="ARE146" s="26"/>
      <c r="ARF146" s="26"/>
      <c r="ARG146" s="26"/>
      <c r="ARH146" s="26"/>
      <c r="ARI146" s="26"/>
      <c r="ARJ146" s="26"/>
      <c r="ARK146" s="26"/>
      <c r="ARL146" s="26"/>
      <c r="ARM146" s="26"/>
      <c r="ARN146" s="26"/>
      <c r="ARO146" s="26"/>
      <c r="ARP146" s="26"/>
      <c r="ARQ146" s="26"/>
      <c r="ARR146" s="26"/>
      <c r="ARS146" s="26"/>
      <c r="ART146" s="26"/>
      <c r="ARU146" s="26"/>
      <c r="ARV146" s="26"/>
      <c r="ARW146" s="26"/>
      <c r="ARX146" s="26"/>
      <c r="ARY146" s="26"/>
      <c r="ARZ146" s="26"/>
      <c r="ASA146" s="26"/>
      <c r="ASB146" s="26"/>
      <c r="ASC146" s="26"/>
      <c r="ASD146" s="26"/>
      <c r="ASE146" s="26"/>
      <c r="ASF146" s="26"/>
      <c r="ASG146" s="26"/>
      <c r="ASH146" s="26"/>
      <c r="ASI146" s="26"/>
      <c r="ASJ146" s="26"/>
      <c r="ASK146" s="26"/>
      <c r="ASL146" s="26"/>
      <c r="ASM146" s="26"/>
      <c r="ASN146" s="26"/>
      <c r="ASO146" s="26"/>
      <c r="ASP146" s="26"/>
      <c r="ASQ146" s="26"/>
      <c r="ASR146" s="26"/>
      <c r="ASS146" s="26"/>
      <c r="AST146" s="26"/>
      <c r="ASU146" s="26"/>
      <c r="ASV146" s="26"/>
      <c r="ASW146" s="26"/>
      <c r="ASX146" s="26"/>
      <c r="ASY146" s="26"/>
      <c r="ASZ146" s="26"/>
      <c r="ATA146" s="26"/>
      <c r="ATB146" s="26"/>
      <c r="ATC146" s="26"/>
      <c r="ATD146" s="26"/>
      <c r="ATE146" s="26"/>
      <c r="ATF146" s="26"/>
      <c r="ATG146" s="26"/>
      <c r="ATH146" s="26"/>
      <c r="ATI146" s="26"/>
      <c r="ATJ146" s="26"/>
      <c r="ATK146" s="26"/>
      <c r="ATL146" s="26"/>
      <c r="ATM146" s="26"/>
      <c r="ATN146" s="26"/>
      <c r="ATO146" s="26"/>
      <c r="ATP146" s="26"/>
      <c r="ATQ146" s="26"/>
      <c r="ATR146" s="26"/>
      <c r="ATS146" s="26"/>
      <c r="ATT146" s="26"/>
      <c r="ATU146" s="26"/>
      <c r="ATV146" s="26"/>
      <c r="ATW146" s="26"/>
      <c r="ATX146" s="26"/>
      <c r="ATY146" s="26"/>
      <c r="ATZ146" s="26"/>
      <c r="AUA146" s="26"/>
      <c r="AUB146" s="26"/>
      <c r="AUC146" s="26"/>
      <c r="AUD146" s="26"/>
      <c r="AUE146" s="26"/>
      <c r="AUF146" s="26"/>
      <c r="AUG146" s="26"/>
      <c r="AUH146" s="26"/>
      <c r="AUI146" s="26"/>
      <c r="AUJ146" s="26"/>
      <c r="AUK146" s="26"/>
      <c r="AUL146" s="26"/>
      <c r="AUM146" s="26"/>
      <c r="AUN146" s="26"/>
      <c r="AUO146" s="26"/>
      <c r="AUP146" s="26"/>
      <c r="AUQ146" s="26"/>
      <c r="AUR146" s="26"/>
      <c r="AUS146" s="26"/>
      <c r="AUT146" s="26"/>
      <c r="AUU146" s="26"/>
      <c r="AUV146" s="26"/>
      <c r="AUW146" s="26"/>
      <c r="AUX146" s="26"/>
      <c r="AUY146" s="26"/>
      <c r="AUZ146" s="26"/>
      <c r="AVA146" s="26"/>
      <c r="AVB146" s="26"/>
      <c r="AVC146" s="26"/>
      <c r="AVD146" s="26"/>
      <c r="AVE146" s="26"/>
      <c r="AVF146" s="26"/>
      <c r="AVG146" s="26"/>
      <c r="AVH146" s="26"/>
      <c r="AVI146" s="26"/>
      <c r="AVJ146" s="26"/>
      <c r="AVK146" s="26"/>
      <c r="AVL146" s="26"/>
      <c r="AVM146" s="26"/>
      <c r="AVN146" s="26"/>
      <c r="AVO146" s="26"/>
      <c r="AVP146" s="26"/>
      <c r="AVQ146" s="26"/>
      <c r="AVR146" s="26"/>
      <c r="AVS146" s="26"/>
      <c r="AVT146" s="26"/>
      <c r="AVU146" s="26"/>
      <c r="AVV146" s="26"/>
      <c r="AVW146" s="26"/>
      <c r="AVX146" s="26"/>
      <c r="AVY146" s="26"/>
      <c r="AVZ146" s="26"/>
      <c r="AWA146" s="26"/>
      <c r="AWB146" s="26"/>
      <c r="AWC146" s="26"/>
      <c r="AWD146" s="26"/>
      <c r="AWE146" s="26"/>
      <c r="AWF146" s="26"/>
      <c r="AWG146" s="26"/>
      <c r="AWH146" s="26"/>
      <c r="AWI146" s="26"/>
      <c r="AWJ146" s="26"/>
      <c r="AWK146" s="26"/>
      <c r="AWL146" s="26"/>
      <c r="AWM146" s="26"/>
      <c r="AWN146" s="26"/>
      <c r="AWO146" s="26"/>
      <c r="AWP146" s="26"/>
      <c r="AWQ146" s="26"/>
      <c r="AWR146" s="26"/>
      <c r="AWS146" s="26"/>
      <c r="AWT146" s="26"/>
      <c r="AWU146" s="26"/>
      <c r="AWV146" s="26"/>
      <c r="AWW146" s="26"/>
      <c r="AWX146" s="26"/>
      <c r="AWY146" s="26"/>
      <c r="AWZ146" s="26"/>
      <c r="AXA146" s="26"/>
      <c r="AXB146" s="26"/>
      <c r="AXC146" s="26"/>
      <c r="AXD146" s="26"/>
      <c r="AXE146" s="26"/>
      <c r="AXF146" s="26"/>
      <c r="AXG146" s="26"/>
      <c r="AXH146" s="26"/>
      <c r="AXI146" s="26"/>
      <c r="AXJ146" s="26"/>
      <c r="AXK146" s="26"/>
      <c r="AXL146" s="26"/>
      <c r="AXM146" s="26"/>
      <c r="AXN146" s="26"/>
      <c r="AXO146" s="26"/>
      <c r="AXP146" s="26"/>
      <c r="AXQ146" s="26"/>
      <c r="AXR146" s="26"/>
      <c r="AXS146" s="26"/>
      <c r="AXT146" s="26"/>
      <c r="AXU146" s="26"/>
      <c r="AXV146" s="26"/>
      <c r="AXW146" s="26"/>
      <c r="AXX146" s="26"/>
      <c r="AXY146" s="26"/>
      <c r="AXZ146" s="26"/>
      <c r="AYA146" s="26"/>
      <c r="AYB146" s="26"/>
      <c r="AYC146" s="26"/>
      <c r="AYD146" s="26"/>
      <c r="AYE146" s="26"/>
      <c r="AYF146" s="26"/>
      <c r="AYG146" s="26"/>
      <c r="AYH146" s="26"/>
      <c r="AYI146" s="26"/>
      <c r="AYJ146" s="26"/>
      <c r="AYK146" s="26"/>
      <c r="AYL146" s="26"/>
      <c r="AYM146" s="26"/>
      <c r="AYN146" s="26"/>
      <c r="AYO146" s="26"/>
      <c r="AYP146" s="26"/>
      <c r="AYQ146" s="26"/>
      <c r="AYR146" s="26"/>
      <c r="AYS146" s="26"/>
      <c r="AYT146" s="26"/>
      <c r="AYU146" s="26"/>
      <c r="AYV146" s="26"/>
      <c r="AYW146" s="26"/>
      <c r="AYX146" s="26"/>
      <c r="AYY146" s="26"/>
      <c r="AYZ146" s="26"/>
      <c r="AZA146" s="26"/>
      <c r="AZB146" s="26"/>
      <c r="AZC146" s="26"/>
      <c r="AZD146" s="26"/>
      <c r="AZE146" s="26"/>
      <c r="AZF146" s="26"/>
      <c r="AZG146" s="26"/>
      <c r="AZH146" s="26"/>
      <c r="AZI146" s="26"/>
      <c r="AZJ146" s="26"/>
      <c r="AZK146" s="26"/>
      <c r="AZL146" s="26"/>
      <c r="AZM146" s="26"/>
      <c r="AZN146" s="26"/>
      <c r="AZO146" s="26"/>
      <c r="AZP146" s="26"/>
      <c r="AZQ146" s="26"/>
      <c r="AZR146" s="26"/>
      <c r="AZS146" s="26"/>
      <c r="AZT146" s="26"/>
      <c r="AZU146" s="26"/>
      <c r="AZV146" s="26"/>
      <c r="AZW146" s="26"/>
      <c r="AZX146" s="26"/>
      <c r="AZY146" s="26"/>
      <c r="AZZ146" s="26"/>
      <c r="BAA146" s="26"/>
      <c r="BAB146" s="26"/>
      <c r="BAC146" s="26"/>
      <c r="BAD146" s="26"/>
      <c r="BAE146" s="26"/>
      <c r="BAF146" s="26"/>
      <c r="BAG146" s="26"/>
      <c r="BAH146" s="26"/>
      <c r="BAI146" s="26"/>
      <c r="BAJ146" s="26"/>
      <c r="BAK146" s="26"/>
      <c r="BAL146" s="26"/>
      <c r="BAM146" s="26"/>
      <c r="BAN146" s="26"/>
      <c r="BAO146" s="26"/>
      <c r="BAP146" s="26"/>
      <c r="BAQ146" s="26"/>
      <c r="BAR146" s="26"/>
      <c r="BAS146" s="26"/>
      <c r="BAT146" s="26"/>
      <c r="BAU146" s="26"/>
      <c r="BAV146" s="26"/>
      <c r="BAW146" s="26"/>
      <c r="BAX146" s="26"/>
      <c r="BAY146" s="26"/>
      <c r="BAZ146" s="26"/>
      <c r="BBA146" s="26"/>
      <c r="BBB146" s="26"/>
      <c r="BBC146" s="26"/>
      <c r="BBD146" s="26"/>
      <c r="BBE146" s="26"/>
      <c r="BBF146" s="26"/>
      <c r="BBG146" s="26"/>
      <c r="BBH146" s="26"/>
      <c r="BBI146" s="26"/>
      <c r="BBJ146" s="26"/>
      <c r="BBK146" s="26"/>
      <c r="BBL146" s="26"/>
      <c r="BBM146" s="26"/>
      <c r="BBN146" s="26"/>
      <c r="BBO146" s="26"/>
      <c r="BBP146" s="26"/>
      <c r="BBQ146" s="26"/>
      <c r="BBR146" s="26"/>
      <c r="BBS146" s="26"/>
      <c r="BBT146" s="26"/>
      <c r="BBU146" s="26"/>
      <c r="BBV146" s="26"/>
      <c r="BBW146" s="26"/>
      <c r="BBX146" s="26"/>
      <c r="BBY146" s="26"/>
      <c r="BBZ146" s="26"/>
      <c r="BCA146" s="26"/>
      <c r="BCB146" s="26"/>
      <c r="BCC146" s="26"/>
      <c r="BCD146" s="26"/>
      <c r="BCE146" s="26"/>
      <c r="BCF146" s="26"/>
      <c r="BCG146" s="26"/>
      <c r="BCH146" s="26"/>
      <c r="BCI146" s="26"/>
      <c r="BCJ146" s="26"/>
      <c r="BCK146" s="26"/>
      <c r="BCL146" s="26"/>
      <c r="BCM146" s="26"/>
      <c r="BCN146" s="26"/>
      <c r="BCO146" s="26"/>
      <c r="BCP146" s="26"/>
      <c r="BCQ146" s="26"/>
      <c r="BCR146" s="26"/>
      <c r="BCS146" s="26"/>
      <c r="BCT146" s="26"/>
      <c r="BCU146" s="26"/>
      <c r="BCV146" s="26"/>
      <c r="BCW146" s="26"/>
      <c r="BCX146" s="26"/>
      <c r="BCY146" s="26"/>
      <c r="BCZ146" s="26"/>
      <c r="BDA146" s="26"/>
      <c r="BDB146" s="26"/>
      <c r="BDC146" s="26"/>
      <c r="BDD146" s="26"/>
      <c r="BDE146" s="26"/>
      <c r="BDF146" s="26"/>
      <c r="BDG146" s="26"/>
      <c r="BDH146" s="26"/>
      <c r="BDI146" s="26"/>
      <c r="BDJ146" s="26"/>
      <c r="BDK146" s="26"/>
      <c r="BDL146" s="26"/>
      <c r="BDM146" s="26"/>
      <c r="BDN146" s="26"/>
      <c r="BDO146" s="26"/>
      <c r="BDP146" s="26"/>
      <c r="BDQ146" s="26"/>
      <c r="BDR146" s="26"/>
      <c r="BDS146" s="26"/>
      <c r="BDT146" s="26"/>
      <c r="BDU146" s="26"/>
      <c r="BDV146" s="26"/>
      <c r="BDW146" s="26"/>
      <c r="BDX146" s="26"/>
      <c r="BDY146" s="26"/>
      <c r="BDZ146" s="26"/>
      <c r="BEA146" s="26"/>
      <c r="BEB146" s="26"/>
      <c r="BEC146" s="26"/>
      <c r="BED146" s="26"/>
      <c r="BEE146" s="26"/>
      <c r="BEF146" s="26"/>
      <c r="BEG146" s="26"/>
      <c r="BEH146" s="26"/>
      <c r="BEI146" s="26"/>
      <c r="BEJ146" s="26"/>
      <c r="BEK146" s="26"/>
      <c r="BEL146" s="26"/>
      <c r="BEM146" s="26"/>
      <c r="BEN146" s="26"/>
      <c r="BEO146" s="26"/>
      <c r="BEP146" s="26"/>
      <c r="BEQ146" s="26"/>
      <c r="BER146" s="26"/>
      <c r="BES146" s="26"/>
      <c r="BET146" s="26"/>
      <c r="BEU146" s="26"/>
      <c r="BEV146" s="26"/>
      <c r="BEW146" s="26"/>
      <c r="BEX146" s="26"/>
      <c r="BEY146" s="26"/>
      <c r="BEZ146" s="26"/>
      <c r="BFA146" s="26"/>
      <c r="BFB146" s="26"/>
      <c r="BFC146" s="26"/>
      <c r="BFD146" s="26"/>
      <c r="BFE146" s="26"/>
      <c r="BFF146" s="26"/>
      <c r="BFG146" s="26"/>
      <c r="BFH146" s="26"/>
      <c r="BFI146" s="26"/>
      <c r="BFJ146" s="26"/>
      <c r="BFK146" s="26"/>
      <c r="BFL146" s="26"/>
      <c r="BFM146" s="26"/>
      <c r="BFN146" s="26"/>
      <c r="BFO146" s="26"/>
      <c r="BFP146" s="26"/>
      <c r="BFQ146" s="26"/>
      <c r="BFR146" s="26"/>
      <c r="BFS146" s="26"/>
      <c r="BFT146" s="26"/>
      <c r="BFU146" s="26"/>
      <c r="BFV146" s="26"/>
      <c r="BFW146" s="26"/>
      <c r="BFX146" s="26"/>
      <c r="BFY146" s="26"/>
      <c r="BFZ146" s="26"/>
      <c r="BGA146" s="26"/>
      <c r="BGB146" s="26"/>
      <c r="BGC146" s="26"/>
      <c r="BGD146" s="26"/>
      <c r="BGE146" s="26"/>
      <c r="BGF146" s="26"/>
      <c r="BGG146" s="26"/>
      <c r="BGH146" s="26"/>
      <c r="BGI146" s="26"/>
      <c r="BGJ146" s="26"/>
      <c r="BGK146" s="26"/>
      <c r="BGL146" s="26"/>
      <c r="BGM146" s="26"/>
      <c r="BGN146" s="26"/>
      <c r="BGO146" s="26"/>
      <c r="BGP146" s="26"/>
      <c r="BGQ146" s="26"/>
      <c r="BGR146" s="26"/>
      <c r="BGS146" s="26"/>
      <c r="BGT146" s="26"/>
      <c r="BGU146" s="26"/>
      <c r="BGV146" s="26"/>
      <c r="BGW146" s="26"/>
      <c r="BGX146" s="26"/>
      <c r="BGY146" s="26"/>
      <c r="BGZ146" s="26"/>
      <c r="BHA146" s="26"/>
      <c r="BHB146" s="26"/>
      <c r="BHC146" s="26"/>
      <c r="BHD146" s="26"/>
      <c r="BHE146" s="26"/>
      <c r="BHF146" s="26"/>
      <c r="BHG146" s="26"/>
      <c r="BHH146" s="26"/>
      <c r="BHI146" s="26"/>
      <c r="BHJ146" s="26"/>
      <c r="BHK146" s="26"/>
      <c r="BHL146" s="26"/>
      <c r="BHM146" s="26"/>
      <c r="BHN146" s="26"/>
      <c r="BHO146" s="26"/>
      <c r="BHP146" s="26"/>
      <c r="BHQ146" s="26"/>
      <c r="BHR146" s="26"/>
      <c r="BHS146" s="26"/>
      <c r="BHT146" s="26"/>
      <c r="BHU146" s="26"/>
      <c r="BHV146" s="26"/>
      <c r="BHW146" s="26"/>
      <c r="BHX146" s="26"/>
      <c r="BHY146" s="26"/>
      <c r="BHZ146" s="26"/>
      <c r="BIA146" s="26"/>
      <c r="BIB146" s="26"/>
      <c r="BIC146" s="26"/>
      <c r="BID146" s="26"/>
      <c r="BIE146" s="26"/>
      <c r="BIF146" s="26"/>
      <c r="BIG146" s="26"/>
      <c r="BIH146" s="26"/>
      <c r="BII146" s="26"/>
      <c r="BIJ146" s="26"/>
      <c r="BIK146" s="26"/>
      <c r="BIL146" s="26"/>
      <c r="BIM146" s="26"/>
      <c r="BIN146" s="26"/>
      <c r="BIO146" s="26"/>
      <c r="BIP146" s="26"/>
      <c r="BIQ146" s="26"/>
      <c r="BIR146" s="26"/>
      <c r="BIS146" s="26"/>
      <c r="BIT146" s="26"/>
      <c r="BIU146" s="26"/>
      <c r="BIV146" s="26"/>
      <c r="BIW146" s="26"/>
      <c r="BIX146" s="26"/>
      <c r="BIY146" s="26"/>
      <c r="BIZ146" s="26"/>
      <c r="BJA146" s="26"/>
      <c r="BJB146" s="26"/>
      <c r="BJC146" s="26"/>
      <c r="BJD146" s="26"/>
      <c r="BJE146" s="26"/>
      <c r="BJF146" s="26"/>
      <c r="BJG146" s="26"/>
      <c r="BJH146" s="26"/>
      <c r="BJI146" s="26"/>
      <c r="BJJ146" s="26"/>
      <c r="BJK146" s="26"/>
      <c r="BJL146" s="26"/>
      <c r="BJM146" s="26"/>
      <c r="BJN146" s="26"/>
      <c r="BJO146" s="26"/>
      <c r="BJP146" s="26"/>
      <c r="BJQ146" s="26"/>
      <c r="BJR146" s="26"/>
      <c r="BJS146" s="26"/>
      <c r="BJT146" s="26"/>
      <c r="BJU146" s="26"/>
      <c r="BJV146" s="26"/>
      <c r="BJW146" s="26"/>
      <c r="BJX146" s="26"/>
      <c r="BJY146" s="26"/>
      <c r="BJZ146" s="26"/>
      <c r="BKA146" s="26"/>
      <c r="BKB146" s="26"/>
      <c r="BKC146" s="26"/>
      <c r="BKD146" s="26"/>
      <c r="BKE146" s="26"/>
      <c r="BKF146" s="26"/>
      <c r="BKG146" s="26"/>
      <c r="BKH146" s="26"/>
      <c r="BKI146" s="26"/>
      <c r="BKJ146" s="26"/>
      <c r="BKK146" s="26"/>
      <c r="BKL146" s="26"/>
      <c r="BKM146" s="26"/>
      <c r="BKN146" s="26"/>
      <c r="BKO146" s="26"/>
      <c r="BKP146" s="26"/>
      <c r="BKQ146" s="26"/>
      <c r="BKR146" s="26"/>
      <c r="BKS146" s="26"/>
      <c r="BKT146" s="26"/>
      <c r="BKU146" s="26"/>
      <c r="BKV146" s="26"/>
      <c r="BKW146" s="26"/>
      <c r="BKX146" s="26"/>
      <c r="BKY146" s="26"/>
      <c r="BKZ146" s="26"/>
      <c r="BLA146" s="26"/>
      <c r="BLB146" s="26"/>
      <c r="BLC146" s="26"/>
      <c r="BLD146" s="26"/>
      <c r="BLE146" s="26"/>
      <c r="BLF146" s="26"/>
      <c r="BLG146" s="26"/>
      <c r="BLH146" s="26"/>
      <c r="BLI146" s="26"/>
      <c r="BLJ146" s="26"/>
      <c r="BLK146" s="26"/>
      <c r="BLL146" s="26"/>
      <c r="BLM146" s="26"/>
      <c r="BLN146" s="26"/>
      <c r="BLO146" s="26"/>
      <c r="BLP146" s="26"/>
      <c r="BLQ146" s="26"/>
      <c r="BLR146" s="26"/>
      <c r="BLS146" s="26"/>
      <c r="BLT146" s="26"/>
      <c r="BLU146" s="26"/>
      <c r="BLV146" s="26"/>
      <c r="BLW146" s="26"/>
      <c r="BLX146" s="26"/>
      <c r="BLY146" s="26"/>
      <c r="BLZ146" s="26"/>
      <c r="BMA146" s="26"/>
      <c r="BMB146" s="26"/>
      <c r="BMC146" s="26"/>
      <c r="BMD146" s="26"/>
      <c r="BME146" s="26"/>
      <c r="BMF146" s="26"/>
      <c r="BMG146" s="26"/>
      <c r="BMH146" s="26"/>
      <c r="BMI146" s="26"/>
      <c r="BMJ146" s="26"/>
      <c r="BMK146" s="26"/>
      <c r="BML146" s="26"/>
      <c r="BMM146" s="26"/>
      <c r="BMN146" s="26"/>
      <c r="BMO146" s="26"/>
      <c r="BMP146" s="26"/>
      <c r="BMQ146" s="26"/>
      <c r="BMR146" s="26"/>
      <c r="BMS146" s="26"/>
      <c r="BMT146" s="26"/>
      <c r="BMU146" s="26"/>
      <c r="BMV146" s="26"/>
      <c r="BMW146" s="26"/>
      <c r="BMX146" s="26"/>
      <c r="BMY146" s="26"/>
      <c r="BMZ146" s="26"/>
      <c r="BNA146" s="26"/>
      <c r="BNB146" s="26"/>
      <c r="BNC146" s="26"/>
      <c r="BND146" s="26"/>
      <c r="BNE146" s="26"/>
      <c r="BNF146" s="26"/>
      <c r="BNG146" s="26"/>
      <c r="BNH146" s="26"/>
      <c r="BNI146" s="26"/>
      <c r="BNJ146" s="26"/>
      <c r="BNK146" s="26"/>
      <c r="BNL146" s="26"/>
      <c r="BNM146" s="26"/>
      <c r="BNN146" s="26"/>
      <c r="BNO146" s="26"/>
      <c r="BNP146" s="26"/>
      <c r="BNQ146" s="26"/>
      <c r="BNR146" s="26"/>
      <c r="BNS146" s="26"/>
      <c r="BNT146" s="26"/>
      <c r="BNU146" s="26"/>
      <c r="BNV146" s="26"/>
      <c r="BNW146" s="26"/>
      <c r="BNX146" s="26"/>
      <c r="BNY146" s="26"/>
      <c r="BNZ146" s="26"/>
      <c r="BOA146" s="26"/>
      <c r="BOB146" s="26"/>
      <c r="BOC146" s="26"/>
      <c r="BOD146" s="26"/>
      <c r="BOE146" s="26"/>
      <c r="BOF146" s="26"/>
      <c r="BOG146" s="26"/>
      <c r="BOH146" s="26"/>
      <c r="BOI146" s="26"/>
      <c r="BOJ146" s="26"/>
      <c r="BOK146" s="26"/>
      <c r="BOL146" s="26"/>
      <c r="BOM146" s="26"/>
      <c r="BON146" s="26"/>
      <c r="BOO146" s="26"/>
      <c r="BOP146" s="26"/>
      <c r="BOQ146" s="26"/>
      <c r="BOR146" s="26"/>
      <c r="BOS146" s="26"/>
      <c r="BOT146" s="26"/>
      <c r="BOU146" s="26"/>
      <c r="BOV146" s="26"/>
      <c r="BOW146" s="26"/>
      <c r="BOX146" s="26"/>
      <c r="BOY146" s="26"/>
      <c r="BOZ146" s="26"/>
      <c r="BPA146" s="26"/>
      <c r="BPB146" s="26"/>
      <c r="BPC146" s="26"/>
      <c r="BPD146" s="26"/>
      <c r="BPE146" s="26"/>
      <c r="BPF146" s="26"/>
      <c r="BPG146" s="26"/>
      <c r="BPH146" s="26"/>
      <c r="BPI146" s="26"/>
      <c r="BPJ146" s="26"/>
      <c r="BPK146" s="26"/>
      <c r="BPL146" s="26"/>
      <c r="BPM146" s="26"/>
      <c r="BPN146" s="26"/>
      <c r="BPO146" s="26"/>
      <c r="BPP146" s="26"/>
      <c r="BPQ146" s="26"/>
      <c r="BPR146" s="26"/>
      <c r="BPS146" s="26"/>
      <c r="BPT146" s="26"/>
      <c r="BPU146" s="26"/>
      <c r="BPV146" s="26"/>
      <c r="BPW146" s="26"/>
      <c r="BPX146" s="26"/>
      <c r="BPY146" s="26"/>
      <c r="BPZ146" s="26"/>
      <c r="BQA146" s="26"/>
      <c r="BQB146" s="26"/>
      <c r="BQC146" s="26"/>
      <c r="BQD146" s="26"/>
      <c r="BQE146" s="26"/>
      <c r="BQF146" s="26"/>
      <c r="BQG146" s="26"/>
      <c r="BQH146" s="26"/>
      <c r="BQI146" s="26"/>
      <c r="BQJ146" s="26"/>
      <c r="BQK146" s="26"/>
      <c r="BQL146" s="26"/>
      <c r="BQM146" s="26"/>
      <c r="BQN146" s="26"/>
      <c r="BQO146" s="26"/>
      <c r="BQP146" s="26"/>
      <c r="BQQ146" s="26"/>
      <c r="BQR146" s="26"/>
      <c r="BQS146" s="26"/>
      <c r="BQT146" s="26"/>
      <c r="BQU146" s="26"/>
      <c r="BQV146" s="26"/>
      <c r="BQW146" s="26"/>
      <c r="BQX146" s="26"/>
      <c r="BQY146" s="26"/>
      <c r="BQZ146" s="26"/>
      <c r="BRA146" s="26"/>
      <c r="BRB146" s="26"/>
      <c r="BRC146" s="26"/>
      <c r="BRD146" s="26"/>
      <c r="BRE146" s="26"/>
      <c r="BRF146" s="26"/>
      <c r="BRG146" s="26"/>
      <c r="BRH146" s="26"/>
      <c r="BRI146" s="26"/>
      <c r="BRJ146" s="26"/>
      <c r="BRK146" s="26"/>
      <c r="BRL146" s="26"/>
      <c r="BRM146" s="26"/>
      <c r="BRN146" s="26"/>
      <c r="BRO146" s="26"/>
      <c r="BRP146" s="26"/>
      <c r="BRQ146" s="26"/>
      <c r="BRR146" s="26"/>
      <c r="BRS146" s="26"/>
      <c r="BRT146" s="26"/>
      <c r="BRU146" s="26"/>
      <c r="BRV146" s="26"/>
      <c r="BRW146" s="26"/>
      <c r="BRX146" s="26"/>
      <c r="BRY146" s="26"/>
      <c r="BRZ146" s="26"/>
      <c r="BSA146" s="26"/>
      <c r="BSB146" s="26"/>
      <c r="BSC146" s="26"/>
      <c r="BSD146" s="26"/>
      <c r="BSE146" s="26"/>
      <c r="BSF146" s="26"/>
      <c r="BSG146" s="26"/>
      <c r="BSH146" s="26"/>
      <c r="BSI146" s="26"/>
      <c r="BSJ146" s="26"/>
      <c r="BSK146" s="26"/>
      <c r="BSL146" s="26"/>
      <c r="BSM146" s="26"/>
      <c r="BSN146" s="26"/>
      <c r="BSO146" s="26"/>
      <c r="BSP146" s="26"/>
      <c r="BSQ146" s="26"/>
      <c r="BSR146" s="26"/>
      <c r="BSS146" s="26"/>
      <c r="BST146" s="26"/>
      <c r="BSU146" s="26"/>
      <c r="BSV146" s="26"/>
      <c r="BSW146" s="26"/>
      <c r="BSX146" s="26"/>
      <c r="BSY146" s="26"/>
      <c r="BSZ146" s="26"/>
      <c r="BTA146" s="26"/>
      <c r="BTB146" s="26"/>
      <c r="BTC146" s="26"/>
      <c r="BTD146" s="26"/>
      <c r="BTE146" s="26"/>
      <c r="BTF146" s="26"/>
      <c r="BTG146" s="26"/>
      <c r="BTH146" s="26"/>
      <c r="BTI146" s="26"/>
      <c r="BTJ146" s="26"/>
      <c r="BTK146" s="26"/>
      <c r="BTL146" s="26"/>
      <c r="BTM146" s="26"/>
      <c r="BTN146" s="26"/>
      <c r="BTO146" s="26"/>
      <c r="BTP146" s="26"/>
      <c r="BTQ146" s="26"/>
      <c r="BTR146" s="26"/>
      <c r="BTS146" s="26"/>
      <c r="BTT146" s="26"/>
      <c r="BTU146" s="26"/>
      <c r="BTV146" s="26"/>
      <c r="BTW146" s="26"/>
      <c r="BTX146" s="26"/>
      <c r="BTY146" s="26"/>
      <c r="BTZ146" s="26"/>
      <c r="BUA146" s="26"/>
    </row>
    <row r="147" spans="1:1899" s="23" customFormat="1" ht="41.25" customHeight="1" x14ac:dyDescent="0.25">
      <c r="A147" s="34" t="s">
        <v>82</v>
      </c>
      <c r="B147" s="48" t="s">
        <v>23</v>
      </c>
      <c r="C147" s="48" t="s">
        <v>24</v>
      </c>
      <c r="D147" s="48" t="s">
        <v>273</v>
      </c>
      <c r="E147" s="48" t="s">
        <v>18</v>
      </c>
      <c r="F147" s="55" t="s">
        <v>19</v>
      </c>
      <c r="G147" s="15">
        <v>0</v>
      </c>
      <c r="H147" s="37">
        <v>44866</v>
      </c>
      <c r="I147" s="34" t="s">
        <v>289</v>
      </c>
      <c r="J147" s="34" t="s">
        <v>245</v>
      </c>
      <c r="K147" s="15">
        <v>0</v>
      </c>
      <c r="L147" s="15">
        <v>4603.21</v>
      </c>
      <c r="M147" s="15">
        <v>0</v>
      </c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  <c r="DW147" s="26"/>
      <c r="DX147" s="26"/>
      <c r="DY147" s="26"/>
      <c r="DZ147" s="26"/>
      <c r="EA147" s="26"/>
      <c r="EB147" s="26"/>
      <c r="EC147" s="26"/>
      <c r="ED147" s="26"/>
      <c r="EE147" s="26"/>
      <c r="EF147" s="26"/>
      <c r="EG147" s="26"/>
      <c r="EH147" s="26"/>
      <c r="EI147" s="26"/>
      <c r="EJ147" s="26"/>
      <c r="EK147" s="26"/>
      <c r="EL147" s="26"/>
      <c r="EM147" s="26"/>
      <c r="EN147" s="26"/>
      <c r="EO147" s="26"/>
      <c r="EP147" s="26"/>
      <c r="EQ147" s="26"/>
      <c r="ER147" s="26"/>
      <c r="ES147" s="26"/>
      <c r="ET147" s="26"/>
      <c r="EU147" s="26"/>
      <c r="EV147" s="26"/>
      <c r="EW147" s="26"/>
      <c r="EX147" s="26"/>
      <c r="EY147" s="26"/>
      <c r="EZ147" s="26"/>
      <c r="FA147" s="26"/>
      <c r="FB147" s="26"/>
      <c r="FC147" s="26"/>
      <c r="FD147" s="26"/>
      <c r="FE147" s="26"/>
      <c r="FF147" s="26"/>
      <c r="FG147" s="26"/>
      <c r="FH147" s="26"/>
      <c r="FI147" s="26"/>
      <c r="FJ147" s="26"/>
      <c r="FK147" s="26"/>
      <c r="FL147" s="26"/>
      <c r="FM147" s="26"/>
      <c r="FN147" s="26"/>
      <c r="FO147" s="26"/>
      <c r="FP147" s="26"/>
      <c r="FQ147" s="26"/>
      <c r="FR147" s="26"/>
      <c r="FS147" s="26"/>
      <c r="FT147" s="26"/>
      <c r="FU147" s="26"/>
      <c r="FV147" s="26"/>
      <c r="FW147" s="26"/>
      <c r="FX147" s="26"/>
      <c r="FY147" s="26"/>
      <c r="FZ147" s="26"/>
      <c r="GA147" s="26"/>
      <c r="GB147" s="26"/>
      <c r="GC147" s="26"/>
      <c r="GD147" s="26"/>
      <c r="GE147" s="26"/>
      <c r="GF147" s="26"/>
      <c r="GG147" s="26"/>
      <c r="GH147" s="26"/>
      <c r="GI147" s="26"/>
      <c r="GJ147" s="26"/>
      <c r="GK147" s="26"/>
      <c r="GL147" s="26"/>
      <c r="GM147" s="26"/>
      <c r="GN147" s="26"/>
      <c r="GO147" s="26"/>
      <c r="GP147" s="26"/>
      <c r="GQ147" s="26"/>
      <c r="GR147" s="26"/>
      <c r="GS147" s="26"/>
      <c r="GT147" s="26"/>
      <c r="GU147" s="26"/>
      <c r="GV147" s="26"/>
      <c r="GW147" s="26"/>
      <c r="GX147" s="26"/>
      <c r="GY147" s="26"/>
      <c r="GZ147" s="26"/>
      <c r="HA147" s="26"/>
      <c r="HB147" s="26"/>
      <c r="HC147" s="26"/>
      <c r="HD147" s="26"/>
      <c r="HE147" s="26"/>
      <c r="HF147" s="26"/>
      <c r="HG147" s="26"/>
      <c r="HH147" s="26"/>
      <c r="HI147" s="26"/>
      <c r="HJ147" s="26"/>
      <c r="HK147" s="26"/>
      <c r="HL147" s="26"/>
      <c r="HM147" s="26"/>
      <c r="HN147" s="26"/>
      <c r="HO147" s="26"/>
      <c r="HP147" s="26"/>
      <c r="HQ147" s="26"/>
      <c r="HR147" s="26"/>
      <c r="HS147" s="26"/>
      <c r="HT147" s="26"/>
      <c r="HU147" s="26"/>
      <c r="HV147" s="26"/>
      <c r="HW147" s="26"/>
      <c r="HX147" s="26"/>
      <c r="HY147" s="26"/>
      <c r="HZ147" s="26"/>
      <c r="IA147" s="26"/>
      <c r="IB147" s="26"/>
      <c r="IC147" s="26"/>
      <c r="ID147" s="26"/>
      <c r="IE147" s="26"/>
      <c r="IF147" s="26"/>
      <c r="IG147" s="26"/>
      <c r="IH147" s="26"/>
      <c r="II147" s="26"/>
      <c r="IJ147" s="26"/>
      <c r="IK147" s="26"/>
      <c r="IL147" s="26"/>
      <c r="IM147" s="26"/>
      <c r="IN147" s="26"/>
      <c r="IO147" s="26"/>
      <c r="IP147" s="26"/>
      <c r="IQ147" s="26"/>
      <c r="IR147" s="26"/>
      <c r="IS147" s="26"/>
      <c r="IT147" s="26"/>
      <c r="IU147" s="26"/>
      <c r="IV147" s="26"/>
      <c r="IW147" s="26"/>
      <c r="IX147" s="26"/>
      <c r="IY147" s="26"/>
      <c r="IZ147" s="26"/>
      <c r="JA147" s="26"/>
      <c r="JB147" s="26"/>
      <c r="JC147" s="26"/>
      <c r="JD147" s="26"/>
      <c r="JE147" s="26"/>
      <c r="JF147" s="26"/>
      <c r="JG147" s="26"/>
      <c r="JH147" s="26"/>
      <c r="JI147" s="26"/>
      <c r="JJ147" s="26"/>
      <c r="JK147" s="26"/>
      <c r="JL147" s="26"/>
      <c r="JM147" s="26"/>
      <c r="JN147" s="26"/>
      <c r="JO147" s="26"/>
      <c r="JP147" s="26"/>
      <c r="JQ147" s="26"/>
      <c r="JR147" s="26"/>
      <c r="JS147" s="26"/>
      <c r="JT147" s="26"/>
      <c r="JU147" s="26"/>
      <c r="JV147" s="26"/>
      <c r="JW147" s="26"/>
      <c r="JX147" s="26"/>
      <c r="JY147" s="26"/>
      <c r="JZ147" s="26"/>
      <c r="KA147" s="26"/>
      <c r="KB147" s="26"/>
      <c r="KC147" s="26"/>
      <c r="KD147" s="26"/>
      <c r="KE147" s="26"/>
      <c r="KF147" s="26"/>
      <c r="KG147" s="26"/>
      <c r="KH147" s="26"/>
      <c r="KI147" s="26"/>
      <c r="KJ147" s="26"/>
      <c r="KK147" s="26"/>
      <c r="KL147" s="26"/>
      <c r="KM147" s="26"/>
      <c r="KN147" s="26"/>
      <c r="KO147" s="26"/>
      <c r="KP147" s="26"/>
      <c r="KQ147" s="26"/>
      <c r="KR147" s="26"/>
      <c r="KS147" s="26"/>
      <c r="KT147" s="26"/>
      <c r="KU147" s="26"/>
      <c r="KV147" s="26"/>
      <c r="KW147" s="26"/>
      <c r="KX147" s="26"/>
      <c r="KY147" s="26"/>
      <c r="KZ147" s="26"/>
      <c r="LA147" s="26"/>
      <c r="LB147" s="26"/>
      <c r="LC147" s="26"/>
      <c r="LD147" s="26"/>
      <c r="LE147" s="26"/>
      <c r="LF147" s="26"/>
      <c r="LG147" s="26"/>
      <c r="LH147" s="26"/>
      <c r="LI147" s="26"/>
      <c r="LJ147" s="26"/>
      <c r="LK147" s="26"/>
      <c r="LL147" s="26"/>
      <c r="LM147" s="26"/>
      <c r="LN147" s="26"/>
      <c r="LO147" s="26"/>
      <c r="LP147" s="26"/>
      <c r="LQ147" s="26"/>
      <c r="LR147" s="26"/>
      <c r="LS147" s="26"/>
      <c r="LT147" s="26"/>
      <c r="LU147" s="26"/>
      <c r="LV147" s="26"/>
      <c r="LW147" s="26"/>
      <c r="LX147" s="26"/>
      <c r="LY147" s="26"/>
      <c r="LZ147" s="26"/>
      <c r="MA147" s="26"/>
      <c r="MB147" s="26"/>
      <c r="MC147" s="26"/>
      <c r="MD147" s="26"/>
      <c r="ME147" s="26"/>
      <c r="MF147" s="26"/>
      <c r="MG147" s="26"/>
      <c r="MH147" s="26"/>
      <c r="MI147" s="26"/>
      <c r="MJ147" s="26"/>
      <c r="MK147" s="26"/>
      <c r="ML147" s="26"/>
      <c r="MM147" s="26"/>
      <c r="MN147" s="26"/>
      <c r="MO147" s="26"/>
      <c r="MP147" s="26"/>
      <c r="MQ147" s="26"/>
      <c r="MR147" s="26"/>
      <c r="MS147" s="26"/>
      <c r="MT147" s="26"/>
      <c r="MU147" s="26"/>
      <c r="MV147" s="26"/>
      <c r="MW147" s="26"/>
      <c r="MX147" s="26"/>
      <c r="MY147" s="26"/>
      <c r="MZ147" s="26"/>
      <c r="NA147" s="26"/>
      <c r="NB147" s="26"/>
      <c r="NC147" s="26"/>
      <c r="ND147" s="26"/>
      <c r="NE147" s="26"/>
      <c r="NF147" s="26"/>
      <c r="NG147" s="26"/>
      <c r="NH147" s="26"/>
      <c r="NI147" s="26"/>
      <c r="NJ147" s="26"/>
      <c r="NK147" s="26"/>
      <c r="NL147" s="26"/>
      <c r="NM147" s="26"/>
      <c r="NN147" s="26"/>
      <c r="NO147" s="26"/>
      <c r="NP147" s="26"/>
      <c r="NQ147" s="26"/>
      <c r="NR147" s="26"/>
      <c r="NS147" s="26"/>
      <c r="NT147" s="26"/>
      <c r="NU147" s="26"/>
      <c r="NV147" s="26"/>
      <c r="NW147" s="26"/>
      <c r="NX147" s="26"/>
      <c r="NY147" s="26"/>
      <c r="NZ147" s="26"/>
      <c r="OA147" s="26"/>
      <c r="OB147" s="26"/>
      <c r="OC147" s="26"/>
      <c r="OD147" s="26"/>
      <c r="OE147" s="26"/>
      <c r="OF147" s="26"/>
      <c r="OG147" s="26"/>
      <c r="OH147" s="26"/>
      <c r="OI147" s="26"/>
      <c r="OJ147" s="26"/>
      <c r="OK147" s="26"/>
      <c r="OL147" s="26"/>
      <c r="OM147" s="26"/>
      <c r="ON147" s="26"/>
      <c r="OO147" s="26"/>
      <c r="OP147" s="26"/>
      <c r="OQ147" s="26"/>
      <c r="OR147" s="26"/>
      <c r="OS147" s="26"/>
      <c r="OT147" s="26"/>
      <c r="OU147" s="26"/>
      <c r="OV147" s="26"/>
      <c r="OW147" s="26"/>
      <c r="OX147" s="26"/>
      <c r="OY147" s="26"/>
      <c r="OZ147" s="26"/>
      <c r="PA147" s="26"/>
      <c r="PB147" s="26"/>
      <c r="PC147" s="26"/>
      <c r="PD147" s="26"/>
      <c r="PE147" s="26"/>
      <c r="PF147" s="26"/>
      <c r="PG147" s="26"/>
      <c r="PH147" s="26"/>
      <c r="PI147" s="26"/>
      <c r="PJ147" s="26"/>
      <c r="PK147" s="26"/>
      <c r="PL147" s="26"/>
      <c r="PM147" s="26"/>
      <c r="PN147" s="26"/>
      <c r="PO147" s="26"/>
      <c r="PP147" s="26"/>
      <c r="PQ147" s="26"/>
      <c r="PR147" s="26"/>
      <c r="PS147" s="26"/>
      <c r="PT147" s="26"/>
      <c r="PU147" s="26"/>
      <c r="PV147" s="26"/>
      <c r="PW147" s="26"/>
      <c r="PX147" s="26"/>
      <c r="PY147" s="26"/>
      <c r="PZ147" s="26"/>
      <c r="QA147" s="26"/>
      <c r="QB147" s="26"/>
      <c r="QC147" s="26"/>
      <c r="QD147" s="26"/>
      <c r="QE147" s="26"/>
      <c r="QF147" s="26"/>
      <c r="QG147" s="26"/>
      <c r="QH147" s="26"/>
      <c r="QI147" s="26"/>
      <c r="QJ147" s="26"/>
      <c r="QK147" s="26"/>
      <c r="QL147" s="26"/>
      <c r="QM147" s="26"/>
      <c r="QN147" s="26"/>
      <c r="QO147" s="26"/>
      <c r="QP147" s="26"/>
      <c r="QQ147" s="26"/>
      <c r="QR147" s="26"/>
      <c r="QS147" s="26"/>
      <c r="QT147" s="26"/>
      <c r="QU147" s="26"/>
      <c r="QV147" s="26"/>
      <c r="QW147" s="26"/>
      <c r="QX147" s="26"/>
      <c r="QY147" s="26"/>
      <c r="QZ147" s="26"/>
      <c r="RA147" s="26"/>
      <c r="RB147" s="26"/>
      <c r="RC147" s="26"/>
      <c r="RD147" s="26"/>
      <c r="RE147" s="26"/>
      <c r="RF147" s="26"/>
      <c r="RG147" s="26"/>
      <c r="RH147" s="26"/>
      <c r="RI147" s="26"/>
      <c r="RJ147" s="26"/>
      <c r="RK147" s="26"/>
      <c r="RL147" s="26"/>
      <c r="RM147" s="26"/>
      <c r="RN147" s="26"/>
      <c r="RO147" s="26"/>
      <c r="RP147" s="26"/>
      <c r="RQ147" s="26"/>
      <c r="RR147" s="26"/>
      <c r="RS147" s="26"/>
      <c r="RT147" s="26"/>
      <c r="RU147" s="26"/>
      <c r="RV147" s="26"/>
      <c r="RW147" s="26"/>
      <c r="RX147" s="26"/>
      <c r="RY147" s="26"/>
      <c r="RZ147" s="26"/>
      <c r="SA147" s="26"/>
      <c r="SB147" s="26"/>
      <c r="SC147" s="26"/>
      <c r="SD147" s="26"/>
      <c r="SE147" s="26"/>
      <c r="SF147" s="26"/>
      <c r="SG147" s="26"/>
      <c r="SH147" s="26"/>
      <c r="SI147" s="26"/>
      <c r="SJ147" s="26"/>
      <c r="SK147" s="26"/>
      <c r="SL147" s="26"/>
      <c r="SM147" s="26"/>
      <c r="SN147" s="26"/>
      <c r="SO147" s="26"/>
      <c r="SP147" s="26"/>
      <c r="SQ147" s="26"/>
      <c r="SR147" s="26"/>
      <c r="SS147" s="26"/>
      <c r="ST147" s="26"/>
      <c r="SU147" s="26"/>
      <c r="SV147" s="26"/>
      <c r="SW147" s="26"/>
      <c r="SX147" s="26"/>
      <c r="SY147" s="26"/>
      <c r="SZ147" s="26"/>
      <c r="TA147" s="26"/>
      <c r="TB147" s="26"/>
      <c r="TC147" s="26"/>
      <c r="TD147" s="26"/>
      <c r="TE147" s="26"/>
      <c r="TF147" s="26"/>
      <c r="TG147" s="26"/>
      <c r="TH147" s="26"/>
      <c r="TI147" s="26"/>
      <c r="TJ147" s="26"/>
      <c r="TK147" s="26"/>
      <c r="TL147" s="26"/>
      <c r="TM147" s="26"/>
      <c r="TN147" s="26"/>
      <c r="TO147" s="26"/>
      <c r="TP147" s="26"/>
      <c r="TQ147" s="26"/>
      <c r="TR147" s="26"/>
      <c r="TS147" s="26"/>
      <c r="TT147" s="26"/>
      <c r="TU147" s="26"/>
      <c r="TV147" s="26"/>
      <c r="TW147" s="26"/>
      <c r="TX147" s="26"/>
      <c r="TY147" s="26"/>
      <c r="TZ147" s="26"/>
      <c r="UA147" s="26"/>
      <c r="UB147" s="26"/>
      <c r="UC147" s="26"/>
      <c r="UD147" s="26"/>
      <c r="UE147" s="26"/>
      <c r="UF147" s="26"/>
      <c r="UG147" s="26"/>
      <c r="UH147" s="26"/>
      <c r="UI147" s="26"/>
      <c r="UJ147" s="26"/>
      <c r="UK147" s="26"/>
      <c r="UL147" s="26"/>
      <c r="UM147" s="26"/>
      <c r="UN147" s="26"/>
      <c r="UO147" s="26"/>
      <c r="UP147" s="26"/>
      <c r="UQ147" s="26"/>
      <c r="UR147" s="26"/>
      <c r="US147" s="26"/>
      <c r="UT147" s="26"/>
      <c r="UU147" s="26"/>
      <c r="UV147" s="26"/>
      <c r="UW147" s="26"/>
      <c r="UX147" s="26"/>
      <c r="UY147" s="26"/>
      <c r="UZ147" s="26"/>
      <c r="VA147" s="26"/>
      <c r="VB147" s="26"/>
      <c r="VC147" s="26"/>
      <c r="VD147" s="26"/>
      <c r="VE147" s="26"/>
      <c r="VF147" s="26"/>
      <c r="VG147" s="26"/>
      <c r="VH147" s="26"/>
      <c r="VI147" s="26"/>
      <c r="VJ147" s="26"/>
      <c r="VK147" s="26"/>
      <c r="VL147" s="26"/>
      <c r="VM147" s="26"/>
      <c r="VN147" s="26"/>
      <c r="VO147" s="26"/>
      <c r="VP147" s="26"/>
      <c r="VQ147" s="26"/>
      <c r="VR147" s="26"/>
      <c r="VS147" s="26"/>
      <c r="VT147" s="26"/>
      <c r="VU147" s="26"/>
      <c r="VV147" s="26"/>
      <c r="VW147" s="26"/>
      <c r="VX147" s="26"/>
      <c r="VY147" s="26"/>
      <c r="VZ147" s="26"/>
      <c r="WA147" s="26"/>
      <c r="WB147" s="26"/>
      <c r="WC147" s="26"/>
      <c r="WD147" s="26"/>
      <c r="WE147" s="26"/>
      <c r="WF147" s="26"/>
      <c r="WG147" s="26"/>
      <c r="WH147" s="26"/>
      <c r="WI147" s="26"/>
      <c r="WJ147" s="26"/>
      <c r="WK147" s="26"/>
      <c r="WL147" s="26"/>
      <c r="WM147" s="26"/>
      <c r="WN147" s="26"/>
      <c r="WO147" s="26"/>
      <c r="WP147" s="26"/>
      <c r="WQ147" s="26"/>
      <c r="WR147" s="26"/>
      <c r="WS147" s="26"/>
      <c r="WT147" s="26"/>
      <c r="WU147" s="26"/>
      <c r="WV147" s="26"/>
      <c r="WW147" s="26"/>
      <c r="WX147" s="26"/>
      <c r="WY147" s="26"/>
      <c r="WZ147" s="26"/>
      <c r="XA147" s="26"/>
      <c r="XB147" s="26"/>
      <c r="XC147" s="26"/>
      <c r="XD147" s="26"/>
      <c r="XE147" s="26"/>
      <c r="XF147" s="26"/>
      <c r="XG147" s="26"/>
      <c r="XH147" s="26"/>
      <c r="XI147" s="26"/>
      <c r="XJ147" s="26"/>
      <c r="XK147" s="26"/>
      <c r="XL147" s="26"/>
      <c r="XM147" s="26"/>
      <c r="XN147" s="26"/>
      <c r="XO147" s="26"/>
      <c r="XP147" s="26"/>
      <c r="XQ147" s="26"/>
      <c r="XR147" s="26"/>
      <c r="XS147" s="26"/>
      <c r="XT147" s="26"/>
      <c r="XU147" s="26"/>
      <c r="XV147" s="26"/>
      <c r="XW147" s="26"/>
      <c r="XX147" s="26"/>
      <c r="XY147" s="26"/>
      <c r="XZ147" s="26"/>
      <c r="YA147" s="26"/>
      <c r="YB147" s="26"/>
      <c r="YC147" s="26"/>
      <c r="YD147" s="26"/>
      <c r="YE147" s="26"/>
      <c r="YF147" s="26"/>
      <c r="YG147" s="26"/>
      <c r="YH147" s="26"/>
      <c r="YI147" s="26"/>
      <c r="YJ147" s="26"/>
      <c r="YK147" s="26"/>
      <c r="YL147" s="26"/>
      <c r="YM147" s="26"/>
      <c r="YN147" s="26"/>
      <c r="YO147" s="26"/>
      <c r="YP147" s="26"/>
      <c r="YQ147" s="26"/>
      <c r="YR147" s="26"/>
      <c r="YS147" s="26"/>
      <c r="YT147" s="26"/>
      <c r="YU147" s="26"/>
      <c r="YV147" s="26"/>
      <c r="YW147" s="26"/>
      <c r="YX147" s="26"/>
      <c r="YY147" s="26"/>
      <c r="YZ147" s="26"/>
      <c r="ZA147" s="26"/>
      <c r="ZB147" s="26"/>
      <c r="ZC147" s="26"/>
      <c r="ZD147" s="26"/>
      <c r="ZE147" s="26"/>
      <c r="ZF147" s="26"/>
      <c r="ZG147" s="26"/>
      <c r="ZH147" s="26"/>
      <c r="ZI147" s="26"/>
      <c r="ZJ147" s="26"/>
      <c r="ZK147" s="26"/>
      <c r="ZL147" s="26"/>
      <c r="ZM147" s="26"/>
      <c r="ZN147" s="26"/>
      <c r="ZO147" s="26"/>
      <c r="ZP147" s="26"/>
      <c r="ZQ147" s="26"/>
      <c r="ZR147" s="26"/>
      <c r="ZS147" s="26"/>
      <c r="ZT147" s="26"/>
      <c r="ZU147" s="26"/>
      <c r="ZV147" s="26"/>
      <c r="ZW147" s="26"/>
      <c r="ZX147" s="26"/>
      <c r="ZY147" s="26"/>
      <c r="ZZ147" s="26"/>
      <c r="AAA147" s="26"/>
      <c r="AAB147" s="26"/>
      <c r="AAC147" s="26"/>
      <c r="AAD147" s="26"/>
      <c r="AAE147" s="26"/>
      <c r="AAF147" s="26"/>
      <c r="AAG147" s="26"/>
      <c r="AAH147" s="26"/>
      <c r="AAI147" s="26"/>
      <c r="AAJ147" s="26"/>
      <c r="AAK147" s="26"/>
      <c r="AAL147" s="26"/>
      <c r="AAM147" s="26"/>
      <c r="AAN147" s="26"/>
      <c r="AAO147" s="26"/>
      <c r="AAP147" s="26"/>
      <c r="AAQ147" s="26"/>
      <c r="AAR147" s="26"/>
      <c r="AAS147" s="26"/>
      <c r="AAT147" s="26"/>
      <c r="AAU147" s="26"/>
      <c r="AAV147" s="26"/>
      <c r="AAW147" s="26"/>
      <c r="AAX147" s="26"/>
      <c r="AAY147" s="26"/>
      <c r="AAZ147" s="26"/>
      <c r="ABA147" s="26"/>
      <c r="ABB147" s="26"/>
      <c r="ABC147" s="26"/>
      <c r="ABD147" s="26"/>
      <c r="ABE147" s="26"/>
      <c r="ABF147" s="26"/>
      <c r="ABG147" s="26"/>
      <c r="ABH147" s="26"/>
      <c r="ABI147" s="26"/>
      <c r="ABJ147" s="26"/>
      <c r="ABK147" s="26"/>
      <c r="ABL147" s="26"/>
      <c r="ABM147" s="26"/>
      <c r="ABN147" s="26"/>
      <c r="ABO147" s="26"/>
      <c r="ABP147" s="26"/>
      <c r="ABQ147" s="26"/>
      <c r="ABR147" s="26"/>
      <c r="ABS147" s="26"/>
      <c r="ABT147" s="26"/>
      <c r="ABU147" s="26"/>
      <c r="ABV147" s="26"/>
      <c r="ABW147" s="26"/>
      <c r="ABX147" s="26"/>
      <c r="ABY147" s="26"/>
      <c r="ABZ147" s="26"/>
      <c r="ACA147" s="26"/>
      <c r="ACB147" s="26"/>
      <c r="ACC147" s="26"/>
      <c r="ACD147" s="26"/>
      <c r="ACE147" s="26"/>
      <c r="ACF147" s="26"/>
      <c r="ACG147" s="26"/>
      <c r="ACH147" s="26"/>
      <c r="ACI147" s="26"/>
      <c r="ACJ147" s="26"/>
      <c r="ACK147" s="26"/>
      <c r="ACL147" s="26"/>
      <c r="ACM147" s="26"/>
      <c r="ACN147" s="26"/>
      <c r="ACO147" s="26"/>
      <c r="ACP147" s="26"/>
      <c r="ACQ147" s="26"/>
      <c r="ACR147" s="26"/>
      <c r="ACS147" s="26"/>
      <c r="ACT147" s="26"/>
      <c r="ACU147" s="26"/>
      <c r="ACV147" s="26"/>
      <c r="ACW147" s="26"/>
      <c r="ACX147" s="26"/>
      <c r="ACY147" s="26"/>
      <c r="ACZ147" s="26"/>
      <c r="ADA147" s="26"/>
      <c r="ADB147" s="26"/>
      <c r="ADC147" s="26"/>
      <c r="ADD147" s="26"/>
      <c r="ADE147" s="26"/>
      <c r="ADF147" s="26"/>
      <c r="ADG147" s="26"/>
      <c r="ADH147" s="26"/>
      <c r="ADI147" s="26"/>
      <c r="ADJ147" s="26"/>
      <c r="ADK147" s="26"/>
      <c r="ADL147" s="26"/>
      <c r="ADM147" s="26"/>
      <c r="ADN147" s="26"/>
      <c r="ADO147" s="26"/>
      <c r="ADP147" s="26"/>
      <c r="ADQ147" s="26"/>
      <c r="ADR147" s="26"/>
      <c r="ADS147" s="26"/>
      <c r="ADT147" s="26"/>
      <c r="ADU147" s="26"/>
      <c r="ADV147" s="26"/>
      <c r="ADW147" s="26"/>
      <c r="ADX147" s="26"/>
      <c r="ADY147" s="26"/>
      <c r="ADZ147" s="26"/>
      <c r="AEA147" s="26"/>
      <c r="AEB147" s="26"/>
      <c r="AEC147" s="26"/>
      <c r="AED147" s="26"/>
      <c r="AEE147" s="26"/>
      <c r="AEF147" s="26"/>
      <c r="AEG147" s="26"/>
      <c r="AEH147" s="26"/>
      <c r="AEI147" s="26"/>
      <c r="AEJ147" s="26"/>
      <c r="AEK147" s="26"/>
      <c r="AEL147" s="26"/>
      <c r="AEM147" s="26"/>
      <c r="AEN147" s="26"/>
      <c r="AEO147" s="26"/>
      <c r="AEP147" s="26"/>
      <c r="AEQ147" s="26"/>
      <c r="AER147" s="26"/>
      <c r="AES147" s="26"/>
      <c r="AET147" s="26"/>
      <c r="AEU147" s="26"/>
      <c r="AEV147" s="26"/>
      <c r="AEW147" s="26"/>
      <c r="AEX147" s="26"/>
      <c r="AEY147" s="26"/>
      <c r="AEZ147" s="26"/>
      <c r="AFA147" s="26"/>
      <c r="AFB147" s="26"/>
      <c r="AFC147" s="26"/>
      <c r="AFD147" s="26"/>
      <c r="AFE147" s="26"/>
      <c r="AFF147" s="26"/>
      <c r="AFG147" s="26"/>
      <c r="AFH147" s="26"/>
      <c r="AFI147" s="26"/>
      <c r="AFJ147" s="26"/>
      <c r="AFK147" s="26"/>
      <c r="AFL147" s="26"/>
      <c r="AFM147" s="26"/>
      <c r="AFN147" s="26"/>
      <c r="AFO147" s="26"/>
      <c r="AFP147" s="26"/>
      <c r="AFQ147" s="26"/>
      <c r="AFR147" s="26"/>
      <c r="AFS147" s="26"/>
      <c r="AFT147" s="26"/>
      <c r="AFU147" s="26"/>
      <c r="AFV147" s="26"/>
      <c r="AFW147" s="26"/>
      <c r="AFX147" s="26"/>
      <c r="AFY147" s="26"/>
      <c r="AFZ147" s="26"/>
      <c r="AGA147" s="26"/>
      <c r="AGB147" s="26"/>
      <c r="AGC147" s="26"/>
      <c r="AGD147" s="26"/>
      <c r="AGE147" s="26"/>
      <c r="AGF147" s="26"/>
      <c r="AGG147" s="26"/>
      <c r="AGH147" s="26"/>
      <c r="AGI147" s="26"/>
      <c r="AGJ147" s="26"/>
      <c r="AGK147" s="26"/>
      <c r="AGL147" s="26"/>
      <c r="AGM147" s="26"/>
      <c r="AGN147" s="26"/>
      <c r="AGO147" s="26"/>
      <c r="AGP147" s="26"/>
      <c r="AGQ147" s="26"/>
      <c r="AGR147" s="26"/>
      <c r="AGS147" s="26"/>
      <c r="AGT147" s="26"/>
      <c r="AGU147" s="26"/>
      <c r="AGV147" s="26"/>
      <c r="AGW147" s="26"/>
      <c r="AGX147" s="26"/>
      <c r="AGY147" s="26"/>
      <c r="AGZ147" s="26"/>
      <c r="AHA147" s="26"/>
      <c r="AHB147" s="26"/>
      <c r="AHC147" s="26"/>
      <c r="AHD147" s="26"/>
      <c r="AHE147" s="26"/>
      <c r="AHF147" s="26"/>
      <c r="AHG147" s="26"/>
      <c r="AHH147" s="26"/>
      <c r="AHI147" s="26"/>
      <c r="AHJ147" s="26"/>
      <c r="AHK147" s="26"/>
      <c r="AHL147" s="26"/>
      <c r="AHM147" s="26"/>
      <c r="AHN147" s="26"/>
      <c r="AHO147" s="26"/>
      <c r="AHP147" s="26"/>
      <c r="AHQ147" s="26"/>
      <c r="AHR147" s="26"/>
      <c r="AHS147" s="26"/>
      <c r="AHT147" s="26"/>
      <c r="AHU147" s="26"/>
      <c r="AHV147" s="26"/>
      <c r="AHW147" s="26"/>
      <c r="AHX147" s="26"/>
      <c r="AHY147" s="26"/>
      <c r="AHZ147" s="26"/>
      <c r="AIA147" s="26"/>
      <c r="AIB147" s="26"/>
      <c r="AIC147" s="26"/>
      <c r="AID147" s="26"/>
      <c r="AIE147" s="26"/>
      <c r="AIF147" s="26"/>
      <c r="AIG147" s="26"/>
      <c r="AIH147" s="26"/>
      <c r="AII147" s="26"/>
      <c r="AIJ147" s="26"/>
      <c r="AIK147" s="26"/>
      <c r="AIL147" s="26"/>
      <c r="AIM147" s="26"/>
      <c r="AIN147" s="26"/>
      <c r="AIO147" s="26"/>
      <c r="AIP147" s="26"/>
      <c r="AIQ147" s="26"/>
      <c r="AIR147" s="26"/>
      <c r="AIS147" s="26"/>
      <c r="AIT147" s="26"/>
      <c r="AIU147" s="26"/>
      <c r="AIV147" s="26"/>
      <c r="AIW147" s="26"/>
      <c r="AIX147" s="26"/>
      <c r="AIY147" s="26"/>
      <c r="AIZ147" s="26"/>
      <c r="AJA147" s="26"/>
      <c r="AJB147" s="26"/>
      <c r="AJC147" s="26"/>
      <c r="AJD147" s="26"/>
      <c r="AJE147" s="26"/>
      <c r="AJF147" s="26"/>
      <c r="AJG147" s="26"/>
      <c r="AJH147" s="26"/>
      <c r="AJI147" s="26"/>
      <c r="AJJ147" s="26"/>
      <c r="AJK147" s="26"/>
      <c r="AJL147" s="26"/>
      <c r="AJM147" s="26"/>
      <c r="AJN147" s="26"/>
      <c r="AJO147" s="26"/>
      <c r="AJP147" s="26"/>
      <c r="AJQ147" s="26"/>
      <c r="AJR147" s="26"/>
      <c r="AJS147" s="26"/>
      <c r="AJT147" s="26"/>
      <c r="AJU147" s="26"/>
      <c r="AJV147" s="26"/>
      <c r="AJW147" s="26"/>
      <c r="AJX147" s="26"/>
      <c r="AJY147" s="26"/>
      <c r="AJZ147" s="26"/>
      <c r="AKA147" s="26"/>
      <c r="AKB147" s="26"/>
      <c r="AKC147" s="26"/>
      <c r="AKD147" s="26"/>
      <c r="AKE147" s="26"/>
      <c r="AKF147" s="26"/>
      <c r="AKG147" s="26"/>
      <c r="AKH147" s="26"/>
      <c r="AKI147" s="26"/>
      <c r="AKJ147" s="26"/>
      <c r="AKK147" s="26"/>
      <c r="AKL147" s="26"/>
      <c r="AKM147" s="26"/>
      <c r="AKN147" s="26"/>
      <c r="AKO147" s="26"/>
      <c r="AKP147" s="26"/>
      <c r="AKQ147" s="26"/>
      <c r="AKR147" s="26"/>
      <c r="AKS147" s="26"/>
      <c r="AKT147" s="26"/>
      <c r="AKU147" s="26"/>
      <c r="AKV147" s="26"/>
      <c r="AKW147" s="26"/>
      <c r="AKX147" s="26"/>
      <c r="AKY147" s="26"/>
      <c r="AKZ147" s="26"/>
      <c r="ALA147" s="26"/>
      <c r="ALB147" s="26"/>
      <c r="ALC147" s="26"/>
      <c r="ALD147" s="26"/>
      <c r="ALE147" s="26"/>
      <c r="ALF147" s="26"/>
      <c r="ALG147" s="26"/>
      <c r="ALH147" s="26"/>
      <c r="ALI147" s="26"/>
      <c r="ALJ147" s="26"/>
      <c r="ALK147" s="26"/>
      <c r="ALL147" s="26"/>
      <c r="ALM147" s="26"/>
      <c r="ALN147" s="26"/>
      <c r="ALO147" s="26"/>
      <c r="ALP147" s="26"/>
      <c r="ALQ147" s="26"/>
      <c r="ALR147" s="26"/>
      <c r="ALS147" s="26"/>
      <c r="ALT147" s="26"/>
      <c r="ALU147" s="26"/>
      <c r="ALV147" s="26"/>
      <c r="ALW147" s="26"/>
      <c r="ALX147" s="26"/>
      <c r="ALY147" s="26"/>
      <c r="ALZ147" s="26"/>
      <c r="AMA147" s="26"/>
      <c r="AMB147" s="26"/>
      <c r="AMC147" s="26"/>
      <c r="AMD147" s="26"/>
      <c r="AME147" s="26"/>
      <c r="AMF147" s="26"/>
      <c r="AMG147" s="26"/>
      <c r="AMH147" s="26"/>
      <c r="AMI147" s="26"/>
      <c r="AMJ147" s="26"/>
      <c r="AMK147" s="26"/>
      <c r="AML147" s="26"/>
      <c r="AMM147" s="26"/>
      <c r="AMN147" s="26"/>
      <c r="AMO147" s="26"/>
      <c r="AMP147" s="26"/>
      <c r="AMQ147" s="26"/>
      <c r="AMR147" s="26"/>
      <c r="AMS147" s="26"/>
      <c r="AMT147" s="26"/>
      <c r="AMU147" s="26"/>
      <c r="AMV147" s="26"/>
      <c r="AMW147" s="26"/>
      <c r="AMX147" s="26"/>
      <c r="AMY147" s="26"/>
      <c r="AMZ147" s="26"/>
      <c r="ANA147" s="26"/>
      <c r="ANB147" s="26"/>
      <c r="ANC147" s="26"/>
      <c r="AND147" s="26"/>
      <c r="ANE147" s="26"/>
      <c r="ANF147" s="26"/>
      <c r="ANG147" s="26"/>
      <c r="ANH147" s="26"/>
      <c r="ANI147" s="26"/>
      <c r="ANJ147" s="26"/>
      <c r="ANK147" s="26"/>
      <c r="ANL147" s="26"/>
      <c r="ANM147" s="26"/>
      <c r="ANN147" s="26"/>
      <c r="ANO147" s="26"/>
      <c r="ANP147" s="26"/>
      <c r="ANQ147" s="26"/>
      <c r="ANR147" s="26"/>
      <c r="ANS147" s="26"/>
      <c r="ANT147" s="26"/>
      <c r="ANU147" s="26"/>
      <c r="ANV147" s="26"/>
      <c r="ANW147" s="26"/>
      <c r="ANX147" s="26"/>
      <c r="ANY147" s="26"/>
      <c r="ANZ147" s="26"/>
      <c r="AOA147" s="26"/>
      <c r="AOB147" s="26"/>
      <c r="AOC147" s="26"/>
      <c r="AOD147" s="26"/>
      <c r="AOE147" s="26"/>
      <c r="AOF147" s="26"/>
      <c r="AOG147" s="26"/>
      <c r="AOH147" s="26"/>
      <c r="AOI147" s="26"/>
      <c r="AOJ147" s="26"/>
      <c r="AOK147" s="26"/>
      <c r="AOL147" s="26"/>
      <c r="AOM147" s="26"/>
      <c r="AON147" s="26"/>
      <c r="AOO147" s="26"/>
      <c r="AOP147" s="26"/>
      <c r="AOQ147" s="26"/>
      <c r="AOR147" s="26"/>
      <c r="AOS147" s="26"/>
      <c r="AOT147" s="26"/>
      <c r="AOU147" s="26"/>
      <c r="AOV147" s="26"/>
      <c r="AOW147" s="26"/>
      <c r="AOX147" s="26"/>
      <c r="AOY147" s="26"/>
      <c r="AOZ147" s="26"/>
      <c r="APA147" s="26"/>
      <c r="APB147" s="26"/>
      <c r="APC147" s="26"/>
      <c r="APD147" s="26"/>
      <c r="APE147" s="26"/>
      <c r="APF147" s="26"/>
      <c r="APG147" s="26"/>
      <c r="APH147" s="26"/>
      <c r="API147" s="26"/>
      <c r="APJ147" s="26"/>
      <c r="APK147" s="26"/>
      <c r="APL147" s="26"/>
      <c r="APM147" s="26"/>
      <c r="APN147" s="26"/>
      <c r="APO147" s="26"/>
      <c r="APP147" s="26"/>
      <c r="APQ147" s="26"/>
      <c r="APR147" s="26"/>
      <c r="APS147" s="26"/>
      <c r="APT147" s="26"/>
      <c r="APU147" s="26"/>
      <c r="APV147" s="26"/>
      <c r="APW147" s="26"/>
      <c r="APX147" s="26"/>
      <c r="APY147" s="26"/>
      <c r="APZ147" s="26"/>
      <c r="AQA147" s="26"/>
      <c r="AQB147" s="26"/>
      <c r="AQC147" s="26"/>
      <c r="AQD147" s="26"/>
      <c r="AQE147" s="26"/>
      <c r="AQF147" s="26"/>
      <c r="AQG147" s="26"/>
      <c r="AQH147" s="26"/>
      <c r="AQI147" s="26"/>
      <c r="AQJ147" s="26"/>
      <c r="AQK147" s="26"/>
      <c r="AQL147" s="26"/>
      <c r="AQM147" s="26"/>
      <c r="AQN147" s="26"/>
      <c r="AQO147" s="26"/>
      <c r="AQP147" s="26"/>
      <c r="AQQ147" s="26"/>
      <c r="AQR147" s="26"/>
      <c r="AQS147" s="26"/>
      <c r="AQT147" s="26"/>
      <c r="AQU147" s="26"/>
      <c r="AQV147" s="26"/>
      <c r="AQW147" s="26"/>
      <c r="AQX147" s="26"/>
      <c r="AQY147" s="26"/>
      <c r="AQZ147" s="26"/>
      <c r="ARA147" s="26"/>
      <c r="ARB147" s="26"/>
      <c r="ARC147" s="26"/>
      <c r="ARD147" s="26"/>
      <c r="ARE147" s="26"/>
      <c r="ARF147" s="26"/>
      <c r="ARG147" s="26"/>
      <c r="ARH147" s="26"/>
      <c r="ARI147" s="26"/>
      <c r="ARJ147" s="26"/>
      <c r="ARK147" s="26"/>
      <c r="ARL147" s="26"/>
      <c r="ARM147" s="26"/>
      <c r="ARN147" s="26"/>
      <c r="ARO147" s="26"/>
      <c r="ARP147" s="26"/>
      <c r="ARQ147" s="26"/>
      <c r="ARR147" s="26"/>
      <c r="ARS147" s="26"/>
      <c r="ART147" s="26"/>
      <c r="ARU147" s="26"/>
      <c r="ARV147" s="26"/>
      <c r="ARW147" s="26"/>
      <c r="ARX147" s="26"/>
      <c r="ARY147" s="26"/>
      <c r="ARZ147" s="26"/>
      <c r="ASA147" s="26"/>
      <c r="ASB147" s="26"/>
      <c r="ASC147" s="26"/>
      <c r="ASD147" s="26"/>
      <c r="ASE147" s="26"/>
      <c r="ASF147" s="26"/>
      <c r="ASG147" s="26"/>
      <c r="ASH147" s="26"/>
      <c r="ASI147" s="26"/>
      <c r="ASJ147" s="26"/>
      <c r="ASK147" s="26"/>
      <c r="ASL147" s="26"/>
      <c r="ASM147" s="26"/>
      <c r="ASN147" s="26"/>
      <c r="ASO147" s="26"/>
      <c r="ASP147" s="26"/>
      <c r="ASQ147" s="26"/>
      <c r="ASR147" s="26"/>
      <c r="ASS147" s="26"/>
      <c r="AST147" s="26"/>
      <c r="ASU147" s="26"/>
      <c r="ASV147" s="26"/>
      <c r="ASW147" s="26"/>
      <c r="ASX147" s="26"/>
      <c r="ASY147" s="26"/>
      <c r="ASZ147" s="26"/>
      <c r="ATA147" s="26"/>
      <c r="ATB147" s="26"/>
      <c r="ATC147" s="26"/>
      <c r="ATD147" s="26"/>
      <c r="ATE147" s="26"/>
      <c r="ATF147" s="26"/>
      <c r="ATG147" s="26"/>
      <c r="ATH147" s="26"/>
      <c r="ATI147" s="26"/>
      <c r="ATJ147" s="26"/>
      <c r="ATK147" s="26"/>
      <c r="ATL147" s="26"/>
      <c r="ATM147" s="26"/>
      <c r="ATN147" s="26"/>
      <c r="ATO147" s="26"/>
      <c r="ATP147" s="26"/>
      <c r="ATQ147" s="26"/>
      <c r="ATR147" s="26"/>
      <c r="ATS147" s="26"/>
      <c r="ATT147" s="26"/>
      <c r="ATU147" s="26"/>
      <c r="ATV147" s="26"/>
      <c r="ATW147" s="26"/>
      <c r="ATX147" s="26"/>
      <c r="ATY147" s="26"/>
      <c r="ATZ147" s="26"/>
      <c r="AUA147" s="26"/>
      <c r="AUB147" s="26"/>
      <c r="AUC147" s="26"/>
      <c r="AUD147" s="26"/>
      <c r="AUE147" s="26"/>
      <c r="AUF147" s="26"/>
      <c r="AUG147" s="26"/>
      <c r="AUH147" s="26"/>
      <c r="AUI147" s="26"/>
      <c r="AUJ147" s="26"/>
      <c r="AUK147" s="26"/>
      <c r="AUL147" s="26"/>
      <c r="AUM147" s="26"/>
      <c r="AUN147" s="26"/>
      <c r="AUO147" s="26"/>
      <c r="AUP147" s="26"/>
      <c r="AUQ147" s="26"/>
      <c r="AUR147" s="26"/>
      <c r="AUS147" s="26"/>
      <c r="AUT147" s="26"/>
      <c r="AUU147" s="26"/>
      <c r="AUV147" s="26"/>
      <c r="AUW147" s="26"/>
      <c r="AUX147" s="26"/>
      <c r="AUY147" s="26"/>
      <c r="AUZ147" s="26"/>
      <c r="AVA147" s="26"/>
      <c r="AVB147" s="26"/>
      <c r="AVC147" s="26"/>
      <c r="AVD147" s="26"/>
      <c r="AVE147" s="26"/>
      <c r="AVF147" s="26"/>
      <c r="AVG147" s="26"/>
      <c r="AVH147" s="26"/>
      <c r="AVI147" s="26"/>
      <c r="AVJ147" s="26"/>
      <c r="AVK147" s="26"/>
      <c r="AVL147" s="26"/>
      <c r="AVM147" s="26"/>
      <c r="AVN147" s="26"/>
      <c r="AVO147" s="26"/>
      <c r="AVP147" s="26"/>
      <c r="AVQ147" s="26"/>
      <c r="AVR147" s="26"/>
      <c r="AVS147" s="26"/>
      <c r="AVT147" s="26"/>
      <c r="AVU147" s="26"/>
      <c r="AVV147" s="26"/>
      <c r="AVW147" s="26"/>
      <c r="AVX147" s="26"/>
      <c r="AVY147" s="26"/>
      <c r="AVZ147" s="26"/>
      <c r="AWA147" s="26"/>
      <c r="AWB147" s="26"/>
      <c r="AWC147" s="26"/>
      <c r="AWD147" s="26"/>
      <c r="AWE147" s="26"/>
      <c r="AWF147" s="26"/>
      <c r="AWG147" s="26"/>
      <c r="AWH147" s="26"/>
      <c r="AWI147" s="26"/>
      <c r="AWJ147" s="26"/>
      <c r="AWK147" s="26"/>
      <c r="AWL147" s="26"/>
      <c r="AWM147" s="26"/>
      <c r="AWN147" s="26"/>
      <c r="AWO147" s="26"/>
      <c r="AWP147" s="26"/>
      <c r="AWQ147" s="26"/>
      <c r="AWR147" s="26"/>
      <c r="AWS147" s="26"/>
      <c r="AWT147" s="26"/>
      <c r="AWU147" s="26"/>
      <c r="AWV147" s="26"/>
      <c r="AWW147" s="26"/>
      <c r="AWX147" s="26"/>
      <c r="AWY147" s="26"/>
      <c r="AWZ147" s="26"/>
      <c r="AXA147" s="26"/>
      <c r="AXB147" s="26"/>
      <c r="AXC147" s="26"/>
      <c r="AXD147" s="26"/>
      <c r="AXE147" s="26"/>
      <c r="AXF147" s="26"/>
      <c r="AXG147" s="26"/>
      <c r="AXH147" s="26"/>
      <c r="AXI147" s="26"/>
      <c r="AXJ147" s="26"/>
      <c r="AXK147" s="26"/>
      <c r="AXL147" s="26"/>
      <c r="AXM147" s="26"/>
      <c r="AXN147" s="26"/>
      <c r="AXO147" s="26"/>
      <c r="AXP147" s="26"/>
      <c r="AXQ147" s="26"/>
      <c r="AXR147" s="26"/>
      <c r="AXS147" s="26"/>
      <c r="AXT147" s="26"/>
      <c r="AXU147" s="26"/>
      <c r="AXV147" s="26"/>
      <c r="AXW147" s="26"/>
      <c r="AXX147" s="26"/>
      <c r="AXY147" s="26"/>
      <c r="AXZ147" s="26"/>
      <c r="AYA147" s="26"/>
      <c r="AYB147" s="26"/>
      <c r="AYC147" s="26"/>
      <c r="AYD147" s="26"/>
      <c r="AYE147" s="26"/>
      <c r="AYF147" s="26"/>
      <c r="AYG147" s="26"/>
      <c r="AYH147" s="26"/>
      <c r="AYI147" s="26"/>
      <c r="AYJ147" s="26"/>
      <c r="AYK147" s="26"/>
      <c r="AYL147" s="26"/>
      <c r="AYM147" s="26"/>
      <c r="AYN147" s="26"/>
      <c r="AYO147" s="26"/>
      <c r="AYP147" s="26"/>
      <c r="AYQ147" s="26"/>
      <c r="AYR147" s="26"/>
      <c r="AYS147" s="26"/>
      <c r="AYT147" s="26"/>
      <c r="AYU147" s="26"/>
      <c r="AYV147" s="26"/>
      <c r="AYW147" s="26"/>
      <c r="AYX147" s="26"/>
      <c r="AYY147" s="26"/>
      <c r="AYZ147" s="26"/>
      <c r="AZA147" s="26"/>
      <c r="AZB147" s="26"/>
      <c r="AZC147" s="26"/>
      <c r="AZD147" s="26"/>
      <c r="AZE147" s="26"/>
      <c r="AZF147" s="26"/>
      <c r="AZG147" s="26"/>
      <c r="AZH147" s="26"/>
      <c r="AZI147" s="26"/>
      <c r="AZJ147" s="26"/>
      <c r="AZK147" s="26"/>
      <c r="AZL147" s="26"/>
      <c r="AZM147" s="26"/>
      <c r="AZN147" s="26"/>
      <c r="AZO147" s="26"/>
      <c r="AZP147" s="26"/>
      <c r="AZQ147" s="26"/>
      <c r="AZR147" s="26"/>
      <c r="AZS147" s="26"/>
      <c r="AZT147" s="26"/>
      <c r="AZU147" s="26"/>
      <c r="AZV147" s="26"/>
      <c r="AZW147" s="26"/>
      <c r="AZX147" s="26"/>
      <c r="AZY147" s="26"/>
      <c r="AZZ147" s="26"/>
      <c r="BAA147" s="26"/>
      <c r="BAB147" s="26"/>
      <c r="BAC147" s="26"/>
      <c r="BAD147" s="26"/>
      <c r="BAE147" s="26"/>
      <c r="BAF147" s="26"/>
      <c r="BAG147" s="26"/>
      <c r="BAH147" s="26"/>
      <c r="BAI147" s="26"/>
      <c r="BAJ147" s="26"/>
      <c r="BAK147" s="26"/>
      <c r="BAL147" s="26"/>
      <c r="BAM147" s="26"/>
      <c r="BAN147" s="26"/>
      <c r="BAO147" s="26"/>
      <c r="BAP147" s="26"/>
      <c r="BAQ147" s="26"/>
      <c r="BAR147" s="26"/>
      <c r="BAS147" s="26"/>
      <c r="BAT147" s="26"/>
      <c r="BAU147" s="26"/>
      <c r="BAV147" s="26"/>
      <c r="BAW147" s="26"/>
      <c r="BAX147" s="26"/>
      <c r="BAY147" s="26"/>
      <c r="BAZ147" s="26"/>
      <c r="BBA147" s="26"/>
      <c r="BBB147" s="26"/>
      <c r="BBC147" s="26"/>
      <c r="BBD147" s="26"/>
      <c r="BBE147" s="26"/>
      <c r="BBF147" s="26"/>
      <c r="BBG147" s="26"/>
      <c r="BBH147" s="26"/>
      <c r="BBI147" s="26"/>
      <c r="BBJ147" s="26"/>
      <c r="BBK147" s="26"/>
      <c r="BBL147" s="26"/>
      <c r="BBM147" s="26"/>
      <c r="BBN147" s="26"/>
      <c r="BBO147" s="26"/>
      <c r="BBP147" s="26"/>
      <c r="BBQ147" s="26"/>
      <c r="BBR147" s="26"/>
      <c r="BBS147" s="26"/>
      <c r="BBT147" s="26"/>
      <c r="BBU147" s="26"/>
      <c r="BBV147" s="26"/>
      <c r="BBW147" s="26"/>
      <c r="BBX147" s="26"/>
      <c r="BBY147" s="26"/>
      <c r="BBZ147" s="26"/>
      <c r="BCA147" s="26"/>
      <c r="BCB147" s="26"/>
      <c r="BCC147" s="26"/>
      <c r="BCD147" s="26"/>
      <c r="BCE147" s="26"/>
      <c r="BCF147" s="26"/>
      <c r="BCG147" s="26"/>
      <c r="BCH147" s="26"/>
      <c r="BCI147" s="26"/>
      <c r="BCJ147" s="26"/>
      <c r="BCK147" s="26"/>
      <c r="BCL147" s="26"/>
      <c r="BCM147" s="26"/>
      <c r="BCN147" s="26"/>
      <c r="BCO147" s="26"/>
      <c r="BCP147" s="26"/>
      <c r="BCQ147" s="26"/>
      <c r="BCR147" s="26"/>
      <c r="BCS147" s="26"/>
      <c r="BCT147" s="26"/>
      <c r="BCU147" s="26"/>
      <c r="BCV147" s="26"/>
      <c r="BCW147" s="26"/>
      <c r="BCX147" s="26"/>
      <c r="BCY147" s="26"/>
      <c r="BCZ147" s="26"/>
      <c r="BDA147" s="26"/>
      <c r="BDB147" s="26"/>
      <c r="BDC147" s="26"/>
      <c r="BDD147" s="26"/>
      <c r="BDE147" s="26"/>
      <c r="BDF147" s="26"/>
      <c r="BDG147" s="26"/>
      <c r="BDH147" s="26"/>
      <c r="BDI147" s="26"/>
      <c r="BDJ147" s="26"/>
      <c r="BDK147" s="26"/>
      <c r="BDL147" s="26"/>
      <c r="BDM147" s="26"/>
      <c r="BDN147" s="26"/>
      <c r="BDO147" s="26"/>
      <c r="BDP147" s="26"/>
      <c r="BDQ147" s="26"/>
      <c r="BDR147" s="26"/>
      <c r="BDS147" s="26"/>
      <c r="BDT147" s="26"/>
      <c r="BDU147" s="26"/>
      <c r="BDV147" s="26"/>
      <c r="BDW147" s="26"/>
      <c r="BDX147" s="26"/>
      <c r="BDY147" s="26"/>
      <c r="BDZ147" s="26"/>
      <c r="BEA147" s="26"/>
      <c r="BEB147" s="26"/>
      <c r="BEC147" s="26"/>
      <c r="BED147" s="26"/>
      <c r="BEE147" s="26"/>
      <c r="BEF147" s="26"/>
      <c r="BEG147" s="26"/>
      <c r="BEH147" s="26"/>
      <c r="BEI147" s="26"/>
      <c r="BEJ147" s="26"/>
      <c r="BEK147" s="26"/>
      <c r="BEL147" s="26"/>
      <c r="BEM147" s="26"/>
      <c r="BEN147" s="26"/>
      <c r="BEO147" s="26"/>
      <c r="BEP147" s="26"/>
      <c r="BEQ147" s="26"/>
      <c r="BER147" s="26"/>
      <c r="BES147" s="26"/>
      <c r="BET147" s="26"/>
      <c r="BEU147" s="26"/>
      <c r="BEV147" s="26"/>
      <c r="BEW147" s="26"/>
      <c r="BEX147" s="26"/>
      <c r="BEY147" s="26"/>
      <c r="BEZ147" s="26"/>
      <c r="BFA147" s="26"/>
      <c r="BFB147" s="26"/>
      <c r="BFC147" s="26"/>
      <c r="BFD147" s="26"/>
      <c r="BFE147" s="26"/>
      <c r="BFF147" s="26"/>
      <c r="BFG147" s="26"/>
      <c r="BFH147" s="26"/>
      <c r="BFI147" s="26"/>
      <c r="BFJ147" s="26"/>
      <c r="BFK147" s="26"/>
      <c r="BFL147" s="26"/>
      <c r="BFM147" s="26"/>
      <c r="BFN147" s="26"/>
      <c r="BFO147" s="26"/>
      <c r="BFP147" s="26"/>
      <c r="BFQ147" s="26"/>
      <c r="BFR147" s="26"/>
      <c r="BFS147" s="26"/>
      <c r="BFT147" s="26"/>
      <c r="BFU147" s="26"/>
      <c r="BFV147" s="26"/>
      <c r="BFW147" s="26"/>
      <c r="BFX147" s="26"/>
      <c r="BFY147" s="26"/>
      <c r="BFZ147" s="26"/>
      <c r="BGA147" s="26"/>
      <c r="BGB147" s="26"/>
      <c r="BGC147" s="26"/>
      <c r="BGD147" s="26"/>
      <c r="BGE147" s="26"/>
      <c r="BGF147" s="26"/>
      <c r="BGG147" s="26"/>
      <c r="BGH147" s="26"/>
      <c r="BGI147" s="26"/>
      <c r="BGJ147" s="26"/>
      <c r="BGK147" s="26"/>
      <c r="BGL147" s="26"/>
      <c r="BGM147" s="26"/>
      <c r="BGN147" s="26"/>
      <c r="BGO147" s="26"/>
      <c r="BGP147" s="26"/>
      <c r="BGQ147" s="26"/>
      <c r="BGR147" s="26"/>
      <c r="BGS147" s="26"/>
      <c r="BGT147" s="26"/>
      <c r="BGU147" s="26"/>
      <c r="BGV147" s="26"/>
      <c r="BGW147" s="26"/>
      <c r="BGX147" s="26"/>
      <c r="BGY147" s="26"/>
      <c r="BGZ147" s="26"/>
      <c r="BHA147" s="26"/>
      <c r="BHB147" s="26"/>
      <c r="BHC147" s="26"/>
      <c r="BHD147" s="26"/>
      <c r="BHE147" s="26"/>
      <c r="BHF147" s="26"/>
      <c r="BHG147" s="26"/>
      <c r="BHH147" s="26"/>
      <c r="BHI147" s="26"/>
      <c r="BHJ147" s="26"/>
      <c r="BHK147" s="26"/>
      <c r="BHL147" s="26"/>
      <c r="BHM147" s="26"/>
      <c r="BHN147" s="26"/>
      <c r="BHO147" s="26"/>
      <c r="BHP147" s="26"/>
      <c r="BHQ147" s="26"/>
      <c r="BHR147" s="26"/>
      <c r="BHS147" s="26"/>
      <c r="BHT147" s="26"/>
      <c r="BHU147" s="26"/>
      <c r="BHV147" s="26"/>
      <c r="BHW147" s="26"/>
      <c r="BHX147" s="26"/>
      <c r="BHY147" s="26"/>
      <c r="BHZ147" s="26"/>
      <c r="BIA147" s="26"/>
      <c r="BIB147" s="26"/>
      <c r="BIC147" s="26"/>
      <c r="BID147" s="26"/>
      <c r="BIE147" s="26"/>
      <c r="BIF147" s="26"/>
      <c r="BIG147" s="26"/>
      <c r="BIH147" s="26"/>
      <c r="BII147" s="26"/>
      <c r="BIJ147" s="26"/>
      <c r="BIK147" s="26"/>
      <c r="BIL147" s="26"/>
      <c r="BIM147" s="26"/>
      <c r="BIN147" s="26"/>
      <c r="BIO147" s="26"/>
      <c r="BIP147" s="26"/>
      <c r="BIQ147" s="26"/>
      <c r="BIR147" s="26"/>
      <c r="BIS147" s="26"/>
      <c r="BIT147" s="26"/>
      <c r="BIU147" s="26"/>
      <c r="BIV147" s="26"/>
      <c r="BIW147" s="26"/>
      <c r="BIX147" s="26"/>
      <c r="BIY147" s="26"/>
      <c r="BIZ147" s="26"/>
      <c r="BJA147" s="26"/>
      <c r="BJB147" s="26"/>
      <c r="BJC147" s="26"/>
      <c r="BJD147" s="26"/>
      <c r="BJE147" s="26"/>
      <c r="BJF147" s="26"/>
      <c r="BJG147" s="26"/>
      <c r="BJH147" s="26"/>
      <c r="BJI147" s="26"/>
      <c r="BJJ147" s="26"/>
      <c r="BJK147" s="26"/>
      <c r="BJL147" s="26"/>
      <c r="BJM147" s="26"/>
      <c r="BJN147" s="26"/>
      <c r="BJO147" s="26"/>
      <c r="BJP147" s="26"/>
      <c r="BJQ147" s="26"/>
      <c r="BJR147" s="26"/>
      <c r="BJS147" s="26"/>
      <c r="BJT147" s="26"/>
      <c r="BJU147" s="26"/>
      <c r="BJV147" s="26"/>
      <c r="BJW147" s="26"/>
      <c r="BJX147" s="26"/>
      <c r="BJY147" s="26"/>
      <c r="BJZ147" s="26"/>
      <c r="BKA147" s="26"/>
      <c r="BKB147" s="26"/>
      <c r="BKC147" s="26"/>
      <c r="BKD147" s="26"/>
      <c r="BKE147" s="26"/>
      <c r="BKF147" s="26"/>
      <c r="BKG147" s="26"/>
      <c r="BKH147" s="26"/>
      <c r="BKI147" s="26"/>
      <c r="BKJ147" s="26"/>
      <c r="BKK147" s="26"/>
      <c r="BKL147" s="26"/>
      <c r="BKM147" s="26"/>
      <c r="BKN147" s="26"/>
      <c r="BKO147" s="26"/>
      <c r="BKP147" s="26"/>
      <c r="BKQ147" s="26"/>
      <c r="BKR147" s="26"/>
      <c r="BKS147" s="26"/>
      <c r="BKT147" s="26"/>
      <c r="BKU147" s="26"/>
      <c r="BKV147" s="26"/>
      <c r="BKW147" s="26"/>
      <c r="BKX147" s="26"/>
      <c r="BKY147" s="26"/>
      <c r="BKZ147" s="26"/>
      <c r="BLA147" s="26"/>
      <c r="BLB147" s="26"/>
      <c r="BLC147" s="26"/>
      <c r="BLD147" s="26"/>
      <c r="BLE147" s="26"/>
      <c r="BLF147" s="26"/>
      <c r="BLG147" s="26"/>
      <c r="BLH147" s="26"/>
      <c r="BLI147" s="26"/>
      <c r="BLJ147" s="26"/>
      <c r="BLK147" s="26"/>
      <c r="BLL147" s="26"/>
      <c r="BLM147" s="26"/>
      <c r="BLN147" s="26"/>
      <c r="BLO147" s="26"/>
      <c r="BLP147" s="26"/>
      <c r="BLQ147" s="26"/>
      <c r="BLR147" s="26"/>
      <c r="BLS147" s="26"/>
      <c r="BLT147" s="26"/>
      <c r="BLU147" s="26"/>
      <c r="BLV147" s="26"/>
      <c r="BLW147" s="26"/>
      <c r="BLX147" s="26"/>
      <c r="BLY147" s="26"/>
      <c r="BLZ147" s="26"/>
      <c r="BMA147" s="26"/>
      <c r="BMB147" s="26"/>
      <c r="BMC147" s="26"/>
      <c r="BMD147" s="26"/>
      <c r="BME147" s="26"/>
      <c r="BMF147" s="26"/>
      <c r="BMG147" s="26"/>
      <c r="BMH147" s="26"/>
      <c r="BMI147" s="26"/>
      <c r="BMJ147" s="26"/>
      <c r="BMK147" s="26"/>
      <c r="BML147" s="26"/>
      <c r="BMM147" s="26"/>
      <c r="BMN147" s="26"/>
      <c r="BMO147" s="26"/>
      <c r="BMP147" s="26"/>
      <c r="BMQ147" s="26"/>
      <c r="BMR147" s="26"/>
      <c r="BMS147" s="26"/>
      <c r="BMT147" s="26"/>
      <c r="BMU147" s="26"/>
      <c r="BMV147" s="26"/>
      <c r="BMW147" s="26"/>
      <c r="BMX147" s="26"/>
      <c r="BMY147" s="26"/>
      <c r="BMZ147" s="26"/>
      <c r="BNA147" s="26"/>
      <c r="BNB147" s="26"/>
      <c r="BNC147" s="26"/>
      <c r="BND147" s="26"/>
      <c r="BNE147" s="26"/>
      <c r="BNF147" s="26"/>
      <c r="BNG147" s="26"/>
      <c r="BNH147" s="26"/>
      <c r="BNI147" s="26"/>
      <c r="BNJ147" s="26"/>
      <c r="BNK147" s="26"/>
      <c r="BNL147" s="26"/>
      <c r="BNM147" s="26"/>
      <c r="BNN147" s="26"/>
      <c r="BNO147" s="26"/>
      <c r="BNP147" s="26"/>
      <c r="BNQ147" s="26"/>
      <c r="BNR147" s="26"/>
      <c r="BNS147" s="26"/>
      <c r="BNT147" s="26"/>
      <c r="BNU147" s="26"/>
      <c r="BNV147" s="26"/>
      <c r="BNW147" s="26"/>
      <c r="BNX147" s="26"/>
      <c r="BNY147" s="26"/>
      <c r="BNZ147" s="26"/>
      <c r="BOA147" s="26"/>
      <c r="BOB147" s="26"/>
      <c r="BOC147" s="26"/>
      <c r="BOD147" s="26"/>
      <c r="BOE147" s="26"/>
      <c r="BOF147" s="26"/>
      <c r="BOG147" s="26"/>
      <c r="BOH147" s="26"/>
      <c r="BOI147" s="26"/>
      <c r="BOJ147" s="26"/>
      <c r="BOK147" s="26"/>
      <c r="BOL147" s="26"/>
      <c r="BOM147" s="26"/>
      <c r="BON147" s="26"/>
      <c r="BOO147" s="26"/>
      <c r="BOP147" s="26"/>
      <c r="BOQ147" s="26"/>
      <c r="BOR147" s="26"/>
      <c r="BOS147" s="26"/>
      <c r="BOT147" s="26"/>
      <c r="BOU147" s="26"/>
      <c r="BOV147" s="26"/>
      <c r="BOW147" s="26"/>
      <c r="BOX147" s="26"/>
      <c r="BOY147" s="26"/>
      <c r="BOZ147" s="26"/>
      <c r="BPA147" s="26"/>
      <c r="BPB147" s="26"/>
      <c r="BPC147" s="26"/>
      <c r="BPD147" s="26"/>
      <c r="BPE147" s="26"/>
      <c r="BPF147" s="26"/>
      <c r="BPG147" s="26"/>
      <c r="BPH147" s="26"/>
      <c r="BPI147" s="26"/>
      <c r="BPJ147" s="26"/>
      <c r="BPK147" s="26"/>
      <c r="BPL147" s="26"/>
      <c r="BPM147" s="26"/>
      <c r="BPN147" s="26"/>
      <c r="BPO147" s="26"/>
      <c r="BPP147" s="26"/>
      <c r="BPQ147" s="26"/>
      <c r="BPR147" s="26"/>
      <c r="BPS147" s="26"/>
      <c r="BPT147" s="26"/>
      <c r="BPU147" s="26"/>
      <c r="BPV147" s="26"/>
      <c r="BPW147" s="26"/>
      <c r="BPX147" s="26"/>
      <c r="BPY147" s="26"/>
      <c r="BPZ147" s="26"/>
      <c r="BQA147" s="26"/>
      <c r="BQB147" s="26"/>
      <c r="BQC147" s="26"/>
      <c r="BQD147" s="26"/>
      <c r="BQE147" s="26"/>
      <c r="BQF147" s="26"/>
      <c r="BQG147" s="26"/>
      <c r="BQH147" s="26"/>
      <c r="BQI147" s="26"/>
      <c r="BQJ147" s="26"/>
      <c r="BQK147" s="26"/>
      <c r="BQL147" s="26"/>
      <c r="BQM147" s="26"/>
      <c r="BQN147" s="26"/>
      <c r="BQO147" s="26"/>
      <c r="BQP147" s="26"/>
      <c r="BQQ147" s="26"/>
      <c r="BQR147" s="26"/>
      <c r="BQS147" s="26"/>
      <c r="BQT147" s="26"/>
      <c r="BQU147" s="26"/>
      <c r="BQV147" s="26"/>
      <c r="BQW147" s="26"/>
      <c r="BQX147" s="26"/>
      <c r="BQY147" s="26"/>
      <c r="BQZ147" s="26"/>
      <c r="BRA147" s="26"/>
      <c r="BRB147" s="26"/>
      <c r="BRC147" s="26"/>
      <c r="BRD147" s="26"/>
      <c r="BRE147" s="26"/>
      <c r="BRF147" s="26"/>
      <c r="BRG147" s="26"/>
      <c r="BRH147" s="26"/>
      <c r="BRI147" s="26"/>
      <c r="BRJ147" s="26"/>
      <c r="BRK147" s="26"/>
      <c r="BRL147" s="26"/>
      <c r="BRM147" s="26"/>
      <c r="BRN147" s="26"/>
      <c r="BRO147" s="26"/>
      <c r="BRP147" s="26"/>
      <c r="BRQ147" s="26"/>
      <c r="BRR147" s="26"/>
      <c r="BRS147" s="26"/>
      <c r="BRT147" s="26"/>
      <c r="BRU147" s="26"/>
      <c r="BRV147" s="26"/>
      <c r="BRW147" s="26"/>
      <c r="BRX147" s="26"/>
      <c r="BRY147" s="26"/>
      <c r="BRZ147" s="26"/>
      <c r="BSA147" s="26"/>
      <c r="BSB147" s="26"/>
      <c r="BSC147" s="26"/>
      <c r="BSD147" s="26"/>
      <c r="BSE147" s="26"/>
      <c r="BSF147" s="26"/>
      <c r="BSG147" s="26"/>
      <c r="BSH147" s="26"/>
      <c r="BSI147" s="26"/>
      <c r="BSJ147" s="26"/>
      <c r="BSK147" s="26"/>
      <c r="BSL147" s="26"/>
      <c r="BSM147" s="26"/>
      <c r="BSN147" s="26"/>
      <c r="BSO147" s="26"/>
      <c r="BSP147" s="26"/>
      <c r="BSQ147" s="26"/>
      <c r="BSR147" s="26"/>
      <c r="BSS147" s="26"/>
      <c r="BST147" s="26"/>
      <c r="BSU147" s="26"/>
      <c r="BSV147" s="26"/>
      <c r="BSW147" s="26"/>
      <c r="BSX147" s="26"/>
      <c r="BSY147" s="26"/>
      <c r="BSZ147" s="26"/>
      <c r="BTA147" s="26"/>
      <c r="BTB147" s="26"/>
      <c r="BTC147" s="26"/>
      <c r="BTD147" s="26"/>
      <c r="BTE147" s="26"/>
      <c r="BTF147" s="26"/>
      <c r="BTG147" s="26"/>
      <c r="BTH147" s="26"/>
      <c r="BTI147" s="26"/>
      <c r="BTJ147" s="26"/>
      <c r="BTK147" s="26"/>
      <c r="BTL147" s="26"/>
      <c r="BTM147" s="26"/>
      <c r="BTN147" s="26"/>
      <c r="BTO147" s="26"/>
      <c r="BTP147" s="26"/>
      <c r="BTQ147" s="26"/>
      <c r="BTR147" s="26"/>
      <c r="BTS147" s="26"/>
      <c r="BTT147" s="26"/>
      <c r="BTU147" s="26"/>
      <c r="BTV147" s="26"/>
      <c r="BTW147" s="26"/>
      <c r="BTX147" s="26"/>
      <c r="BTY147" s="26"/>
      <c r="BTZ147" s="26"/>
      <c r="BUA147" s="26"/>
    </row>
    <row r="148" spans="1:1899" s="23" customFormat="1" ht="47.25" customHeight="1" x14ac:dyDescent="0.25">
      <c r="A148" s="34" t="s">
        <v>82</v>
      </c>
      <c r="B148" s="48" t="s">
        <v>23</v>
      </c>
      <c r="C148" s="48" t="s">
        <v>24</v>
      </c>
      <c r="D148" s="48" t="s">
        <v>274</v>
      </c>
      <c r="E148" s="48" t="s">
        <v>18</v>
      </c>
      <c r="F148" s="55" t="s">
        <v>19</v>
      </c>
      <c r="G148" s="15">
        <v>0</v>
      </c>
      <c r="H148" s="37">
        <v>44835</v>
      </c>
      <c r="I148" s="34" t="s">
        <v>288</v>
      </c>
      <c r="J148" s="34" t="s">
        <v>245</v>
      </c>
      <c r="K148" s="15">
        <v>0</v>
      </c>
      <c r="L148" s="15">
        <v>7825.45</v>
      </c>
      <c r="M148" s="15">
        <v>0</v>
      </c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  <c r="DW148" s="26"/>
      <c r="DX148" s="26"/>
      <c r="DY148" s="26"/>
      <c r="DZ148" s="26"/>
      <c r="EA148" s="26"/>
      <c r="EB148" s="26"/>
      <c r="EC148" s="26"/>
      <c r="ED148" s="26"/>
      <c r="EE148" s="26"/>
      <c r="EF148" s="26"/>
      <c r="EG148" s="26"/>
      <c r="EH148" s="26"/>
      <c r="EI148" s="26"/>
      <c r="EJ148" s="26"/>
      <c r="EK148" s="26"/>
      <c r="EL148" s="26"/>
      <c r="EM148" s="26"/>
      <c r="EN148" s="26"/>
      <c r="EO148" s="26"/>
      <c r="EP148" s="26"/>
      <c r="EQ148" s="26"/>
      <c r="ER148" s="26"/>
      <c r="ES148" s="26"/>
      <c r="ET148" s="26"/>
      <c r="EU148" s="26"/>
      <c r="EV148" s="26"/>
      <c r="EW148" s="26"/>
      <c r="EX148" s="26"/>
      <c r="EY148" s="26"/>
      <c r="EZ148" s="26"/>
      <c r="FA148" s="26"/>
      <c r="FB148" s="26"/>
      <c r="FC148" s="26"/>
      <c r="FD148" s="26"/>
      <c r="FE148" s="26"/>
      <c r="FF148" s="26"/>
      <c r="FG148" s="26"/>
      <c r="FH148" s="26"/>
      <c r="FI148" s="26"/>
      <c r="FJ148" s="26"/>
      <c r="FK148" s="26"/>
      <c r="FL148" s="26"/>
      <c r="FM148" s="26"/>
      <c r="FN148" s="26"/>
      <c r="FO148" s="26"/>
      <c r="FP148" s="26"/>
      <c r="FQ148" s="26"/>
      <c r="FR148" s="26"/>
      <c r="FS148" s="26"/>
      <c r="FT148" s="26"/>
      <c r="FU148" s="26"/>
      <c r="FV148" s="26"/>
      <c r="FW148" s="26"/>
      <c r="FX148" s="26"/>
      <c r="FY148" s="26"/>
      <c r="FZ148" s="26"/>
      <c r="GA148" s="26"/>
      <c r="GB148" s="26"/>
      <c r="GC148" s="26"/>
      <c r="GD148" s="26"/>
      <c r="GE148" s="26"/>
      <c r="GF148" s="26"/>
      <c r="GG148" s="26"/>
      <c r="GH148" s="26"/>
      <c r="GI148" s="26"/>
      <c r="GJ148" s="26"/>
      <c r="GK148" s="26"/>
      <c r="GL148" s="26"/>
      <c r="GM148" s="26"/>
      <c r="GN148" s="26"/>
      <c r="GO148" s="26"/>
      <c r="GP148" s="26"/>
      <c r="GQ148" s="26"/>
      <c r="GR148" s="26"/>
      <c r="GS148" s="26"/>
      <c r="GT148" s="26"/>
      <c r="GU148" s="26"/>
      <c r="GV148" s="26"/>
      <c r="GW148" s="26"/>
      <c r="GX148" s="26"/>
      <c r="GY148" s="26"/>
      <c r="GZ148" s="26"/>
      <c r="HA148" s="26"/>
      <c r="HB148" s="26"/>
      <c r="HC148" s="26"/>
      <c r="HD148" s="26"/>
      <c r="HE148" s="26"/>
      <c r="HF148" s="26"/>
      <c r="HG148" s="26"/>
      <c r="HH148" s="26"/>
      <c r="HI148" s="26"/>
      <c r="HJ148" s="26"/>
      <c r="HK148" s="26"/>
      <c r="HL148" s="26"/>
      <c r="HM148" s="26"/>
      <c r="HN148" s="26"/>
      <c r="HO148" s="26"/>
      <c r="HP148" s="26"/>
      <c r="HQ148" s="26"/>
      <c r="HR148" s="26"/>
      <c r="HS148" s="26"/>
      <c r="HT148" s="26"/>
      <c r="HU148" s="26"/>
      <c r="HV148" s="26"/>
      <c r="HW148" s="26"/>
      <c r="HX148" s="26"/>
      <c r="HY148" s="26"/>
      <c r="HZ148" s="26"/>
      <c r="IA148" s="26"/>
      <c r="IB148" s="26"/>
      <c r="IC148" s="26"/>
      <c r="ID148" s="26"/>
      <c r="IE148" s="26"/>
      <c r="IF148" s="26"/>
      <c r="IG148" s="26"/>
      <c r="IH148" s="26"/>
      <c r="II148" s="26"/>
      <c r="IJ148" s="26"/>
      <c r="IK148" s="26"/>
      <c r="IL148" s="26"/>
      <c r="IM148" s="26"/>
      <c r="IN148" s="26"/>
      <c r="IO148" s="26"/>
      <c r="IP148" s="26"/>
      <c r="IQ148" s="26"/>
      <c r="IR148" s="26"/>
      <c r="IS148" s="26"/>
      <c r="IT148" s="26"/>
      <c r="IU148" s="26"/>
      <c r="IV148" s="26"/>
      <c r="IW148" s="26"/>
      <c r="IX148" s="26"/>
      <c r="IY148" s="26"/>
      <c r="IZ148" s="26"/>
      <c r="JA148" s="26"/>
      <c r="JB148" s="26"/>
      <c r="JC148" s="26"/>
      <c r="JD148" s="26"/>
      <c r="JE148" s="26"/>
      <c r="JF148" s="26"/>
      <c r="JG148" s="26"/>
      <c r="JH148" s="26"/>
      <c r="JI148" s="26"/>
      <c r="JJ148" s="26"/>
      <c r="JK148" s="26"/>
      <c r="JL148" s="26"/>
      <c r="JM148" s="26"/>
      <c r="JN148" s="26"/>
      <c r="JO148" s="26"/>
      <c r="JP148" s="26"/>
      <c r="JQ148" s="26"/>
      <c r="JR148" s="26"/>
      <c r="JS148" s="26"/>
      <c r="JT148" s="26"/>
      <c r="JU148" s="26"/>
      <c r="JV148" s="26"/>
      <c r="JW148" s="26"/>
      <c r="JX148" s="26"/>
      <c r="JY148" s="26"/>
      <c r="JZ148" s="26"/>
      <c r="KA148" s="26"/>
      <c r="KB148" s="26"/>
      <c r="KC148" s="26"/>
      <c r="KD148" s="26"/>
      <c r="KE148" s="26"/>
      <c r="KF148" s="26"/>
      <c r="KG148" s="26"/>
      <c r="KH148" s="26"/>
      <c r="KI148" s="26"/>
      <c r="KJ148" s="26"/>
      <c r="KK148" s="26"/>
      <c r="KL148" s="26"/>
      <c r="KM148" s="26"/>
      <c r="KN148" s="26"/>
      <c r="KO148" s="26"/>
      <c r="KP148" s="26"/>
      <c r="KQ148" s="26"/>
      <c r="KR148" s="26"/>
      <c r="KS148" s="26"/>
      <c r="KT148" s="26"/>
      <c r="KU148" s="26"/>
      <c r="KV148" s="26"/>
      <c r="KW148" s="26"/>
      <c r="KX148" s="26"/>
      <c r="KY148" s="26"/>
      <c r="KZ148" s="26"/>
      <c r="LA148" s="26"/>
      <c r="LB148" s="26"/>
      <c r="LC148" s="26"/>
      <c r="LD148" s="26"/>
      <c r="LE148" s="26"/>
      <c r="LF148" s="26"/>
      <c r="LG148" s="26"/>
      <c r="LH148" s="26"/>
      <c r="LI148" s="26"/>
      <c r="LJ148" s="26"/>
      <c r="LK148" s="26"/>
      <c r="LL148" s="26"/>
      <c r="LM148" s="26"/>
      <c r="LN148" s="26"/>
      <c r="LO148" s="26"/>
      <c r="LP148" s="26"/>
      <c r="LQ148" s="26"/>
      <c r="LR148" s="26"/>
      <c r="LS148" s="26"/>
      <c r="LT148" s="26"/>
      <c r="LU148" s="26"/>
      <c r="LV148" s="26"/>
      <c r="LW148" s="26"/>
      <c r="LX148" s="26"/>
      <c r="LY148" s="26"/>
      <c r="LZ148" s="26"/>
      <c r="MA148" s="26"/>
      <c r="MB148" s="26"/>
      <c r="MC148" s="26"/>
      <c r="MD148" s="26"/>
      <c r="ME148" s="26"/>
      <c r="MF148" s="26"/>
      <c r="MG148" s="26"/>
      <c r="MH148" s="26"/>
      <c r="MI148" s="26"/>
      <c r="MJ148" s="26"/>
      <c r="MK148" s="26"/>
      <c r="ML148" s="26"/>
      <c r="MM148" s="26"/>
      <c r="MN148" s="26"/>
      <c r="MO148" s="26"/>
      <c r="MP148" s="26"/>
      <c r="MQ148" s="26"/>
      <c r="MR148" s="26"/>
      <c r="MS148" s="26"/>
      <c r="MT148" s="26"/>
      <c r="MU148" s="26"/>
      <c r="MV148" s="26"/>
      <c r="MW148" s="26"/>
      <c r="MX148" s="26"/>
      <c r="MY148" s="26"/>
      <c r="MZ148" s="26"/>
      <c r="NA148" s="26"/>
      <c r="NB148" s="26"/>
      <c r="NC148" s="26"/>
      <c r="ND148" s="26"/>
      <c r="NE148" s="26"/>
      <c r="NF148" s="26"/>
      <c r="NG148" s="26"/>
      <c r="NH148" s="26"/>
      <c r="NI148" s="26"/>
      <c r="NJ148" s="26"/>
      <c r="NK148" s="26"/>
      <c r="NL148" s="26"/>
      <c r="NM148" s="26"/>
      <c r="NN148" s="26"/>
      <c r="NO148" s="26"/>
      <c r="NP148" s="26"/>
      <c r="NQ148" s="26"/>
      <c r="NR148" s="26"/>
      <c r="NS148" s="26"/>
      <c r="NT148" s="26"/>
      <c r="NU148" s="26"/>
      <c r="NV148" s="26"/>
      <c r="NW148" s="26"/>
      <c r="NX148" s="26"/>
      <c r="NY148" s="26"/>
      <c r="NZ148" s="26"/>
      <c r="OA148" s="26"/>
      <c r="OB148" s="26"/>
      <c r="OC148" s="26"/>
      <c r="OD148" s="26"/>
      <c r="OE148" s="26"/>
      <c r="OF148" s="26"/>
      <c r="OG148" s="26"/>
      <c r="OH148" s="26"/>
      <c r="OI148" s="26"/>
      <c r="OJ148" s="26"/>
      <c r="OK148" s="26"/>
      <c r="OL148" s="26"/>
      <c r="OM148" s="26"/>
      <c r="ON148" s="26"/>
      <c r="OO148" s="26"/>
      <c r="OP148" s="26"/>
      <c r="OQ148" s="26"/>
      <c r="OR148" s="26"/>
      <c r="OS148" s="26"/>
      <c r="OT148" s="26"/>
      <c r="OU148" s="26"/>
      <c r="OV148" s="26"/>
      <c r="OW148" s="26"/>
      <c r="OX148" s="26"/>
      <c r="OY148" s="26"/>
      <c r="OZ148" s="26"/>
      <c r="PA148" s="26"/>
      <c r="PB148" s="26"/>
      <c r="PC148" s="26"/>
      <c r="PD148" s="26"/>
      <c r="PE148" s="26"/>
      <c r="PF148" s="26"/>
      <c r="PG148" s="26"/>
      <c r="PH148" s="26"/>
      <c r="PI148" s="26"/>
      <c r="PJ148" s="26"/>
      <c r="PK148" s="26"/>
      <c r="PL148" s="26"/>
      <c r="PM148" s="26"/>
      <c r="PN148" s="26"/>
      <c r="PO148" s="26"/>
      <c r="PP148" s="26"/>
      <c r="PQ148" s="26"/>
      <c r="PR148" s="26"/>
      <c r="PS148" s="26"/>
      <c r="PT148" s="26"/>
      <c r="PU148" s="26"/>
      <c r="PV148" s="26"/>
      <c r="PW148" s="26"/>
      <c r="PX148" s="26"/>
      <c r="PY148" s="26"/>
      <c r="PZ148" s="26"/>
      <c r="QA148" s="26"/>
      <c r="QB148" s="26"/>
      <c r="QC148" s="26"/>
      <c r="QD148" s="26"/>
      <c r="QE148" s="26"/>
      <c r="QF148" s="26"/>
      <c r="QG148" s="26"/>
      <c r="QH148" s="26"/>
      <c r="QI148" s="26"/>
      <c r="QJ148" s="26"/>
      <c r="QK148" s="26"/>
      <c r="QL148" s="26"/>
      <c r="QM148" s="26"/>
      <c r="QN148" s="26"/>
      <c r="QO148" s="26"/>
      <c r="QP148" s="26"/>
      <c r="QQ148" s="26"/>
      <c r="QR148" s="26"/>
      <c r="QS148" s="26"/>
      <c r="QT148" s="26"/>
      <c r="QU148" s="26"/>
      <c r="QV148" s="26"/>
      <c r="QW148" s="26"/>
      <c r="QX148" s="26"/>
      <c r="QY148" s="26"/>
      <c r="QZ148" s="26"/>
      <c r="RA148" s="26"/>
      <c r="RB148" s="26"/>
      <c r="RC148" s="26"/>
      <c r="RD148" s="26"/>
      <c r="RE148" s="26"/>
      <c r="RF148" s="26"/>
      <c r="RG148" s="26"/>
      <c r="RH148" s="26"/>
      <c r="RI148" s="26"/>
      <c r="RJ148" s="26"/>
      <c r="RK148" s="26"/>
      <c r="RL148" s="26"/>
      <c r="RM148" s="26"/>
      <c r="RN148" s="26"/>
      <c r="RO148" s="26"/>
      <c r="RP148" s="26"/>
      <c r="RQ148" s="26"/>
      <c r="RR148" s="26"/>
      <c r="RS148" s="26"/>
      <c r="RT148" s="26"/>
      <c r="RU148" s="26"/>
      <c r="RV148" s="26"/>
      <c r="RW148" s="26"/>
      <c r="RX148" s="26"/>
      <c r="RY148" s="26"/>
      <c r="RZ148" s="26"/>
      <c r="SA148" s="26"/>
      <c r="SB148" s="26"/>
      <c r="SC148" s="26"/>
      <c r="SD148" s="26"/>
      <c r="SE148" s="26"/>
      <c r="SF148" s="26"/>
      <c r="SG148" s="26"/>
      <c r="SH148" s="26"/>
      <c r="SI148" s="26"/>
      <c r="SJ148" s="26"/>
      <c r="SK148" s="26"/>
      <c r="SL148" s="26"/>
      <c r="SM148" s="26"/>
      <c r="SN148" s="26"/>
      <c r="SO148" s="26"/>
      <c r="SP148" s="26"/>
      <c r="SQ148" s="26"/>
      <c r="SR148" s="26"/>
      <c r="SS148" s="26"/>
      <c r="ST148" s="26"/>
      <c r="SU148" s="26"/>
      <c r="SV148" s="26"/>
      <c r="SW148" s="26"/>
      <c r="SX148" s="26"/>
      <c r="SY148" s="26"/>
      <c r="SZ148" s="26"/>
      <c r="TA148" s="26"/>
      <c r="TB148" s="26"/>
      <c r="TC148" s="26"/>
      <c r="TD148" s="26"/>
      <c r="TE148" s="26"/>
      <c r="TF148" s="26"/>
      <c r="TG148" s="26"/>
      <c r="TH148" s="26"/>
      <c r="TI148" s="26"/>
      <c r="TJ148" s="26"/>
      <c r="TK148" s="26"/>
      <c r="TL148" s="26"/>
      <c r="TM148" s="26"/>
      <c r="TN148" s="26"/>
      <c r="TO148" s="26"/>
      <c r="TP148" s="26"/>
      <c r="TQ148" s="26"/>
      <c r="TR148" s="26"/>
      <c r="TS148" s="26"/>
      <c r="TT148" s="26"/>
      <c r="TU148" s="26"/>
      <c r="TV148" s="26"/>
      <c r="TW148" s="26"/>
      <c r="TX148" s="26"/>
      <c r="TY148" s="26"/>
      <c r="TZ148" s="26"/>
      <c r="UA148" s="26"/>
      <c r="UB148" s="26"/>
      <c r="UC148" s="26"/>
      <c r="UD148" s="26"/>
      <c r="UE148" s="26"/>
      <c r="UF148" s="26"/>
      <c r="UG148" s="26"/>
      <c r="UH148" s="26"/>
      <c r="UI148" s="26"/>
      <c r="UJ148" s="26"/>
      <c r="UK148" s="26"/>
      <c r="UL148" s="26"/>
      <c r="UM148" s="26"/>
      <c r="UN148" s="26"/>
      <c r="UO148" s="26"/>
      <c r="UP148" s="26"/>
      <c r="UQ148" s="26"/>
      <c r="UR148" s="26"/>
      <c r="US148" s="26"/>
      <c r="UT148" s="26"/>
      <c r="UU148" s="26"/>
      <c r="UV148" s="26"/>
      <c r="UW148" s="26"/>
      <c r="UX148" s="26"/>
      <c r="UY148" s="26"/>
      <c r="UZ148" s="26"/>
      <c r="VA148" s="26"/>
      <c r="VB148" s="26"/>
      <c r="VC148" s="26"/>
      <c r="VD148" s="26"/>
      <c r="VE148" s="26"/>
      <c r="VF148" s="26"/>
      <c r="VG148" s="26"/>
      <c r="VH148" s="26"/>
      <c r="VI148" s="26"/>
      <c r="VJ148" s="26"/>
      <c r="VK148" s="26"/>
      <c r="VL148" s="26"/>
      <c r="VM148" s="26"/>
      <c r="VN148" s="26"/>
      <c r="VO148" s="26"/>
      <c r="VP148" s="26"/>
      <c r="VQ148" s="26"/>
      <c r="VR148" s="26"/>
      <c r="VS148" s="26"/>
      <c r="VT148" s="26"/>
      <c r="VU148" s="26"/>
      <c r="VV148" s="26"/>
      <c r="VW148" s="26"/>
      <c r="VX148" s="26"/>
      <c r="VY148" s="26"/>
      <c r="VZ148" s="26"/>
      <c r="WA148" s="26"/>
      <c r="WB148" s="26"/>
      <c r="WC148" s="26"/>
      <c r="WD148" s="26"/>
      <c r="WE148" s="26"/>
      <c r="WF148" s="26"/>
      <c r="WG148" s="26"/>
      <c r="WH148" s="26"/>
      <c r="WI148" s="26"/>
      <c r="WJ148" s="26"/>
      <c r="WK148" s="26"/>
      <c r="WL148" s="26"/>
      <c r="WM148" s="26"/>
      <c r="WN148" s="26"/>
      <c r="WO148" s="26"/>
      <c r="WP148" s="26"/>
      <c r="WQ148" s="26"/>
      <c r="WR148" s="26"/>
      <c r="WS148" s="26"/>
      <c r="WT148" s="26"/>
      <c r="WU148" s="26"/>
      <c r="WV148" s="26"/>
      <c r="WW148" s="26"/>
      <c r="WX148" s="26"/>
      <c r="WY148" s="26"/>
      <c r="WZ148" s="26"/>
      <c r="XA148" s="26"/>
      <c r="XB148" s="26"/>
      <c r="XC148" s="26"/>
      <c r="XD148" s="26"/>
      <c r="XE148" s="26"/>
      <c r="XF148" s="26"/>
      <c r="XG148" s="26"/>
      <c r="XH148" s="26"/>
      <c r="XI148" s="26"/>
      <c r="XJ148" s="26"/>
      <c r="XK148" s="26"/>
      <c r="XL148" s="26"/>
      <c r="XM148" s="26"/>
      <c r="XN148" s="26"/>
      <c r="XO148" s="26"/>
      <c r="XP148" s="26"/>
      <c r="XQ148" s="26"/>
      <c r="XR148" s="26"/>
      <c r="XS148" s="26"/>
      <c r="XT148" s="26"/>
      <c r="XU148" s="26"/>
      <c r="XV148" s="26"/>
      <c r="XW148" s="26"/>
      <c r="XX148" s="26"/>
      <c r="XY148" s="26"/>
      <c r="XZ148" s="26"/>
      <c r="YA148" s="26"/>
      <c r="YB148" s="26"/>
      <c r="YC148" s="26"/>
      <c r="YD148" s="26"/>
      <c r="YE148" s="26"/>
      <c r="YF148" s="26"/>
      <c r="YG148" s="26"/>
      <c r="YH148" s="26"/>
      <c r="YI148" s="26"/>
      <c r="YJ148" s="26"/>
      <c r="YK148" s="26"/>
      <c r="YL148" s="26"/>
      <c r="YM148" s="26"/>
      <c r="YN148" s="26"/>
      <c r="YO148" s="26"/>
      <c r="YP148" s="26"/>
      <c r="YQ148" s="26"/>
      <c r="YR148" s="26"/>
      <c r="YS148" s="26"/>
      <c r="YT148" s="26"/>
      <c r="YU148" s="26"/>
      <c r="YV148" s="26"/>
      <c r="YW148" s="26"/>
      <c r="YX148" s="26"/>
      <c r="YY148" s="26"/>
      <c r="YZ148" s="26"/>
      <c r="ZA148" s="26"/>
      <c r="ZB148" s="26"/>
      <c r="ZC148" s="26"/>
      <c r="ZD148" s="26"/>
      <c r="ZE148" s="26"/>
      <c r="ZF148" s="26"/>
      <c r="ZG148" s="26"/>
      <c r="ZH148" s="26"/>
      <c r="ZI148" s="26"/>
      <c r="ZJ148" s="26"/>
      <c r="ZK148" s="26"/>
      <c r="ZL148" s="26"/>
      <c r="ZM148" s="26"/>
      <c r="ZN148" s="26"/>
      <c r="ZO148" s="26"/>
      <c r="ZP148" s="26"/>
      <c r="ZQ148" s="26"/>
      <c r="ZR148" s="26"/>
      <c r="ZS148" s="26"/>
      <c r="ZT148" s="26"/>
      <c r="ZU148" s="26"/>
      <c r="ZV148" s="26"/>
      <c r="ZW148" s="26"/>
      <c r="ZX148" s="26"/>
      <c r="ZY148" s="26"/>
      <c r="ZZ148" s="26"/>
      <c r="AAA148" s="26"/>
      <c r="AAB148" s="26"/>
      <c r="AAC148" s="26"/>
      <c r="AAD148" s="26"/>
      <c r="AAE148" s="26"/>
      <c r="AAF148" s="26"/>
      <c r="AAG148" s="26"/>
      <c r="AAH148" s="26"/>
      <c r="AAI148" s="26"/>
      <c r="AAJ148" s="26"/>
      <c r="AAK148" s="26"/>
      <c r="AAL148" s="26"/>
      <c r="AAM148" s="26"/>
      <c r="AAN148" s="26"/>
      <c r="AAO148" s="26"/>
      <c r="AAP148" s="26"/>
      <c r="AAQ148" s="26"/>
      <c r="AAR148" s="26"/>
      <c r="AAS148" s="26"/>
      <c r="AAT148" s="26"/>
      <c r="AAU148" s="26"/>
      <c r="AAV148" s="26"/>
      <c r="AAW148" s="26"/>
      <c r="AAX148" s="26"/>
      <c r="AAY148" s="26"/>
      <c r="AAZ148" s="26"/>
      <c r="ABA148" s="26"/>
      <c r="ABB148" s="26"/>
      <c r="ABC148" s="26"/>
      <c r="ABD148" s="26"/>
      <c r="ABE148" s="26"/>
      <c r="ABF148" s="26"/>
      <c r="ABG148" s="26"/>
      <c r="ABH148" s="26"/>
      <c r="ABI148" s="26"/>
      <c r="ABJ148" s="26"/>
      <c r="ABK148" s="26"/>
      <c r="ABL148" s="26"/>
      <c r="ABM148" s="26"/>
      <c r="ABN148" s="26"/>
      <c r="ABO148" s="26"/>
      <c r="ABP148" s="26"/>
      <c r="ABQ148" s="26"/>
      <c r="ABR148" s="26"/>
      <c r="ABS148" s="26"/>
      <c r="ABT148" s="26"/>
      <c r="ABU148" s="26"/>
      <c r="ABV148" s="26"/>
      <c r="ABW148" s="26"/>
      <c r="ABX148" s="26"/>
      <c r="ABY148" s="26"/>
      <c r="ABZ148" s="26"/>
      <c r="ACA148" s="26"/>
      <c r="ACB148" s="26"/>
      <c r="ACC148" s="26"/>
      <c r="ACD148" s="26"/>
      <c r="ACE148" s="26"/>
      <c r="ACF148" s="26"/>
      <c r="ACG148" s="26"/>
      <c r="ACH148" s="26"/>
      <c r="ACI148" s="26"/>
      <c r="ACJ148" s="26"/>
      <c r="ACK148" s="26"/>
      <c r="ACL148" s="26"/>
      <c r="ACM148" s="26"/>
      <c r="ACN148" s="26"/>
      <c r="ACO148" s="26"/>
      <c r="ACP148" s="26"/>
      <c r="ACQ148" s="26"/>
      <c r="ACR148" s="26"/>
      <c r="ACS148" s="26"/>
      <c r="ACT148" s="26"/>
      <c r="ACU148" s="26"/>
      <c r="ACV148" s="26"/>
      <c r="ACW148" s="26"/>
      <c r="ACX148" s="26"/>
      <c r="ACY148" s="26"/>
      <c r="ACZ148" s="26"/>
      <c r="ADA148" s="26"/>
      <c r="ADB148" s="26"/>
      <c r="ADC148" s="26"/>
      <c r="ADD148" s="26"/>
      <c r="ADE148" s="26"/>
      <c r="ADF148" s="26"/>
      <c r="ADG148" s="26"/>
      <c r="ADH148" s="26"/>
      <c r="ADI148" s="26"/>
      <c r="ADJ148" s="26"/>
      <c r="ADK148" s="26"/>
      <c r="ADL148" s="26"/>
      <c r="ADM148" s="26"/>
      <c r="ADN148" s="26"/>
      <c r="ADO148" s="26"/>
      <c r="ADP148" s="26"/>
      <c r="ADQ148" s="26"/>
      <c r="ADR148" s="26"/>
      <c r="ADS148" s="26"/>
      <c r="ADT148" s="26"/>
      <c r="ADU148" s="26"/>
      <c r="ADV148" s="26"/>
      <c r="ADW148" s="26"/>
      <c r="ADX148" s="26"/>
      <c r="ADY148" s="26"/>
      <c r="ADZ148" s="26"/>
      <c r="AEA148" s="26"/>
      <c r="AEB148" s="26"/>
      <c r="AEC148" s="26"/>
      <c r="AED148" s="26"/>
      <c r="AEE148" s="26"/>
      <c r="AEF148" s="26"/>
      <c r="AEG148" s="26"/>
      <c r="AEH148" s="26"/>
      <c r="AEI148" s="26"/>
      <c r="AEJ148" s="26"/>
      <c r="AEK148" s="26"/>
      <c r="AEL148" s="26"/>
      <c r="AEM148" s="26"/>
      <c r="AEN148" s="26"/>
      <c r="AEO148" s="26"/>
      <c r="AEP148" s="26"/>
      <c r="AEQ148" s="26"/>
      <c r="AER148" s="26"/>
      <c r="AES148" s="26"/>
      <c r="AET148" s="26"/>
      <c r="AEU148" s="26"/>
      <c r="AEV148" s="26"/>
      <c r="AEW148" s="26"/>
      <c r="AEX148" s="26"/>
      <c r="AEY148" s="26"/>
      <c r="AEZ148" s="26"/>
      <c r="AFA148" s="26"/>
      <c r="AFB148" s="26"/>
      <c r="AFC148" s="26"/>
      <c r="AFD148" s="26"/>
      <c r="AFE148" s="26"/>
      <c r="AFF148" s="26"/>
      <c r="AFG148" s="26"/>
      <c r="AFH148" s="26"/>
      <c r="AFI148" s="26"/>
      <c r="AFJ148" s="26"/>
      <c r="AFK148" s="26"/>
      <c r="AFL148" s="26"/>
      <c r="AFM148" s="26"/>
      <c r="AFN148" s="26"/>
      <c r="AFO148" s="26"/>
      <c r="AFP148" s="26"/>
      <c r="AFQ148" s="26"/>
      <c r="AFR148" s="26"/>
      <c r="AFS148" s="26"/>
      <c r="AFT148" s="26"/>
      <c r="AFU148" s="26"/>
      <c r="AFV148" s="26"/>
      <c r="AFW148" s="26"/>
      <c r="AFX148" s="26"/>
      <c r="AFY148" s="26"/>
      <c r="AFZ148" s="26"/>
      <c r="AGA148" s="26"/>
      <c r="AGB148" s="26"/>
      <c r="AGC148" s="26"/>
      <c r="AGD148" s="26"/>
      <c r="AGE148" s="26"/>
      <c r="AGF148" s="26"/>
      <c r="AGG148" s="26"/>
      <c r="AGH148" s="26"/>
      <c r="AGI148" s="26"/>
      <c r="AGJ148" s="26"/>
      <c r="AGK148" s="26"/>
      <c r="AGL148" s="26"/>
      <c r="AGM148" s="26"/>
      <c r="AGN148" s="26"/>
      <c r="AGO148" s="26"/>
      <c r="AGP148" s="26"/>
      <c r="AGQ148" s="26"/>
      <c r="AGR148" s="26"/>
      <c r="AGS148" s="26"/>
      <c r="AGT148" s="26"/>
      <c r="AGU148" s="26"/>
      <c r="AGV148" s="26"/>
      <c r="AGW148" s="26"/>
      <c r="AGX148" s="26"/>
      <c r="AGY148" s="26"/>
      <c r="AGZ148" s="26"/>
      <c r="AHA148" s="26"/>
      <c r="AHB148" s="26"/>
      <c r="AHC148" s="26"/>
      <c r="AHD148" s="26"/>
      <c r="AHE148" s="26"/>
      <c r="AHF148" s="26"/>
      <c r="AHG148" s="26"/>
      <c r="AHH148" s="26"/>
      <c r="AHI148" s="26"/>
      <c r="AHJ148" s="26"/>
      <c r="AHK148" s="26"/>
      <c r="AHL148" s="26"/>
      <c r="AHM148" s="26"/>
      <c r="AHN148" s="26"/>
      <c r="AHO148" s="26"/>
      <c r="AHP148" s="26"/>
      <c r="AHQ148" s="26"/>
      <c r="AHR148" s="26"/>
      <c r="AHS148" s="26"/>
      <c r="AHT148" s="26"/>
      <c r="AHU148" s="26"/>
      <c r="AHV148" s="26"/>
      <c r="AHW148" s="26"/>
      <c r="AHX148" s="26"/>
      <c r="AHY148" s="26"/>
      <c r="AHZ148" s="26"/>
      <c r="AIA148" s="26"/>
      <c r="AIB148" s="26"/>
      <c r="AIC148" s="26"/>
      <c r="AID148" s="26"/>
      <c r="AIE148" s="26"/>
      <c r="AIF148" s="26"/>
      <c r="AIG148" s="26"/>
      <c r="AIH148" s="26"/>
      <c r="AII148" s="26"/>
      <c r="AIJ148" s="26"/>
      <c r="AIK148" s="26"/>
      <c r="AIL148" s="26"/>
      <c r="AIM148" s="26"/>
      <c r="AIN148" s="26"/>
      <c r="AIO148" s="26"/>
      <c r="AIP148" s="26"/>
      <c r="AIQ148" s="26"/>
      <c r="AIR148" s="26"/>
      <c r="AIS148" s="26"/>
      <c r="AIT148" s="26"/>
      <c r="AIU148" s="26"/>
      <c r="AIV148" s="26"/>
      <c r="AIW148" s="26"/>
      <c r="AIX148" s="26"/>
      <c r="AIY148" s="26"/>
      <c r="AIZ148" s="26"/>
      <c r="AJA148" s="26"/>
      <c r="AJB148" s="26"/>
      <c r="AJC148" s="26"/>
      <c r="AJD148" s="26"/>
      <c r="AJE148" s="26"/>
      <c r="AJF148" s="26"/>
      <c r="AJG148" s="26"/>
      <c r="AJH148" s="26"/>
      <c r="AJI148" s="26"/>
      <c r="AJJ148" s="26"/>
      <c r="AJK148" s="26"/>
      <c r="AJL148" s="26"/>
      <c r="AJM148" s="26"/>
      <c r="AJN148" s="26"/>
      <c r="AJO148" s="26"/>
      <c r="AJP148" s="26"/>
      <c r="AJQ148" s="26"/>
      <c r="AJR148" s="26"/>
      <c r="AJS148" s="26"/>
      <c r="AJT148" s="26"/>
      <c r="AJU148" s="26"/>
      <c r="AJV148" s="26"/>
      <c r="AJW148" s="26"/>
      <c r="AJX148" s="26"/>
      <c r="AJY148" s="26"/>
      <c r="AJZ148" s="26"/>
      <c r="AKA148" s="26"/>
      <c r="AKB148" s="26"/>
      <c r="AKC148" s="26"/>
      <c r="AKD148" s="26"/>
      <c r="AKE148" s="26"/>
      <c r="AKF148" s="26"/>
      <c r="AKG148" s="26"/>
      <c r="AKH148" s="26"/>
      <c r="AKI148" s="26"/>
      <c r="AKJ148" s="26"/>
      <c r="AKK148" s="26"/>
      <c r="AKL148" s="26"/>
      <c r="AKM148" s="26"/>
      <c r="AKN148" s="26"/>
      <c r="AKO148" s="26"/>
      <c r="AKP148" s="26"/>
      <c r="AKQ148" s="26"/>
      <c r="AKR148" s="26"/>
      <c r="AKS148" s="26"/>
      <c r="AKT148" s="26"/>
      <c r="AKU148" s="26"/>
      <c r="AKV148" s="26"/>
      <c r="AKW148" s="26"/>
      <c r="AKX148" s="26"/>
      <c r="AKY148" s="26"/>
      <c r="AKZ148" s="26"/>
      <c r="ALA148" s="26"/>
      <c r="ALB148" s="26"/>
      <c r="ALC148" s="26"/>
      <c r="ALD148" s="26"/>
      <c r="ALE148" s="26"/>
      <c r="ALF148" s="26"/>
      <c r="ALG148" s="26"/>
      <c r="ALH148" s="26"/>
      <c r="ALI148" s="26"/>
      <c r="ALJ148" s="26"/>
      <c r="ALK148" s="26"/>
      <c r="ALL148" s="26"/>
      <c r="ALM148" s="26"/>
      <c r="ALN148" s="26"/>
      <c r="ALO148" s="26"/>
      <c r="ALP148" s="26"/>
      <c r="ALQ148" s="26"/>
      <c r="ALR148" s="26"/>
      <c r="ALS148" s="26"/>
      <c r="ALT148" s="26"/>
      <c r="ALU148" s="26"/>
      <c r="ALV148" s="26"/>
      <c r="ALW148" s="26"/>
      <c r="ALX148" s="26"/>
      <c r="ALY148" s="26"/>
      <c r="ALZ148" s="26"/>
      <c r="AMA148" s="26"/>
      <c r="AMB148" s="26"/>
      <c r="AMC148" s="26"/>
      <c r="AMD148" s="26"/>
      <c r="AME148" s="26"/>
      <c r="AMF148" s="26"/>
      <c r="AMG148" s="26"/>
      <c r="AMH148" s="26"/>
      <c r="AMI148" s="26"/>
      <c r="AMJ148" s="26"/>
      <c r="AMK148" s="26"/>
      <c r="AML148" s="26"/>
      <c r="AMM148" s="26"/>
      <c r="AMN148" s="26"/>
      <c r="AMO148" s="26"/>
      <c r="AMP148" s="26"/>
      <c r="AMQ148" s="26"/>
      <c r="AMR148" s="26"/>
      <c r="AMS148" s="26"/>
      <c r="AMT148" s="26"/>
      <c r="AMU148" s="26"/>
      <c r="AMV148" s="26"/>
      <c r="AMW148" s="26"/>
      <c r="AMX148" s="26"/>
      <c r="AMY148" s="26"/>
      <c r="AMZ148" s="26"/>
      <c r="ANA148" s="26"/>
      <c r="ANB148" s="26"/>
      <c r="ANC148" s="26"/>
      <c r="AND148" s="26"/>
      <c r="ANE148" s="26"/>
      <c r="ANF148" s="26"/>
      <c r="ANG148" s="26"/>
      <c r="ANH148" s="26"/>
      <c r="ANI148" s="26"/>
      <c r="ANJ148" s="26"/>
      <c r="ANK148" s="26"/>
      <c r="ANL148" s="26"/>
      <c r="ANM148" s="26"/>
      <c r="ANN148" s="26"/>
      <c r="ANO148" s="26"/>
      <c r="ANP148" s="26"/>
      <c r="ANQ148" s="26"/>
      <c r="ANR148" s="26"/>
      <c r="ANS148" s="26"/>
      <c r="ANT148" s="26"/>
      <c r="ANU148" s="26"/>
      <c r="ANV148" s="26"/>
      <c r="ANW148" s="26"/>
      <c r="ANX148" s="26"/>
      <c r="ANY148" s="26"/>
      <c r="ANZ148" s="26"/>
      <c r="AOA148" s="26"/>
      <c r="AOB148" s="26"/>
      <c r="AOC148" s="26"/>
      <c r="AOD148" s="26"/>
      <c r="AOE148" s="26"/>
      <c r="AOF148" s="26"/>
      <c r="AOG148" s="26"/>
      <c r="AOH148" s="26"/>
      <c r="AOI148" s="26"/>
      <c r="AOJ148" s="26"/>
      <c r="AOK148" s="26"/>
      <c r="AOL148" s="26"/>
      <c r="AOM148" s="26"/>
      <c r="AON148" s="26"/>
      <c r="AOO148" s="26"/>
      <c r="AOP148" s="26"/>
      <c r="AOQ148" s="26"/>
      <c r="AOR148" s="26"/>
      <c r="AOS148" s="26"/>
      <c r="AOT148" s="26"/>
      <c r="AOU148" s="26"/>
      <c r="AOV148" s="26"/>
      <c r="AOW148" s="26"/>
      <c r="AOX148" s="26"/>
      <c r="AOY148" s="26"/>
      <c r="AOZ148" s="26"/>
      <c r="APA148" s="26"/>
      <c r="APB148" s="26"/>
      <c r="APC148" s="26"/>
      <c r="APD148" s="26"/>
      <c r="APE148" s="26"/>
      <c r="APF148" s="26"/>
      <c r="APG148" s="26"/>
      <c r="APH148" s="26"/>
      <c r="API148" s="26"/>
      <c r="APJ148" s="26"/>
      <c r="APK148" s="26"/>
      <c r="APL148" s="26"/>
      <c r="APM148" s="26"/>
      <c r="APN148" s="26"/>
      <c r="APO148" s="26"/>
      <c r="APP148" s="26"/>
      <c r="APQ148" s="26"/>
      <c r="APR148" s="26"/>
      <c r="APS148" s="26"/>
      <c r="APT148" s="26"/>
      <c r="APU148" s="26"/>
      <c r="APV148" s="26"/>
      <c r="APW148" s="26"/>
      <c r="APX148" s="26"/>
      <c r="APY148" s="26"/>
      <c r="APZ148" s="26"/>
      <c r="AQA148" s="26"/>
      <c r="AQB148" s="26"/>
      <c r="AQC148" s="26"/>
      <c r="AQD148" s="26"/>
      <c r="AQE148" s="26"/>
      <c r="AQF148" s="26"/>
      <c r="AQG148" s="26"/>
      <c r="AQH148" s="26"/>
      <c r="AQI148" s="26"/>
      <c r="AQJ148" s="26"/>
      <c r="AQK148" s="26"/>
      <c r="AQL148" s="26"/>
      <c r="AQM148" s="26"/>
      <c r="AQN148" s="26"/>
      <c r="AQO148" s="26"/>
      <c r="AQP148" s="26"/>
      <c r="AQQ148" s="26"/>
      <c r="AQR148" s="26"/>
      <c r="AQS148" s="26"/>
      <c r="AQT148" s="26"/>
      <c r="AQU148" s="26"/>
      <c r="AQV148" s="26"/>
      <c r="AQW148" s="26"/>
      <c r="AQX148" s="26"/>
      <c r="AQY148" s="26"/>
      <c r="AQZ148" s="26"/>
      <c r="ARA148" s="26"/>
      <c r="ARB148" s="26"/>
      <c r="ARC148" s="26"/>
      <c r="ARD148" s="26"/>
      <c r="ARE148" s="26"/>
      <c r="ARF148" s="26"/>
      <c r="ARG148" s="26"/>
      <c r="ARH148" s="26"/>
      <c r="ARI148" s="26"/>
      <c r="ARJ148" s="26"/>
      <c r="ARK148" s="26"/>
      <c r="ARL148" s="26"/>
      <c r="ARM148" s="26"/>
      <c r="ARN148" s="26"/>
      <c r="ARO148" s="26"/>
      <c r="ARP148" s="26"/>
      <c r="ARQ148" s="26"/>
      <c r="ARR148" s="26"/>
      <c r="ARS148" s="26"/>
      <c r="ART148" s="26"/>
      <c r="ARU148" s="26"/>
      <c r="ARV148" s="26"/>
      <c r="ARW148" s="26"/>
      <c r="ARX148" s="26"/>
      <c r="ARY148" s="26"/>
      <c r="ARZ148" s="26"/>
      <c r="ASA148" s="26"/>
      <c r="ASB148" s="26"/>
      <c r="ASC148" s="26"/>
      <c r="ASD148" s="26"/>
      <c r="ASE148" s="26"/>
      <c r="ASF148" s="26"/>
      <c r="ASG148" s="26"/>
      <c r="ASH148" s="26"/>
      <c r="ASI148" s="26"/>
      <c r="ASJ148" s="26"/>
      <c r="ASK148" s="26"/>
      <c r="ASL148" s="26"/>
      <c r="ASM148" s="26"/>
      <c r="ASN148" s="26"/>
      <c r="ASO148" s="26"/>
      <c r="ASP148" s="26"/>
      <c r="ASQ148" s="26"/>
      <c r="ASR148" s="26"/>
      <c r="ASS148" s="26"/>
      <c r="AST148" s="26"/>
      <c r="ASU148" s="26"/>
      <c r="ASV148" s="26"/>
      <c r="ASW148" s="26"/>
      <c r="ASX148" s="26"/>
      <c r="ASY148" s="26"/>
      <c r="ASZ148" s="26"/>
      <c r="ATA148" s="26"/>
      <c r="ATB148" s="26"/>
      <c r="ATC148" s="26"/>
      <c r="ATD148" s="26"/>
      <c r="ATE148" s="26"/>
      <c r="ATF148" s="26"/>
      <c r="ATG148" s="26"/>
      <c r="ATH148" s="26"/>
      <c r="ATI148" s="26"/>
      <c r="ATJ148" s="26"/>
      <c r="ATK148" s="26"/>
      <c r="ATL148" s="26"/>
      <c r="ATM148" s="26"/>
      <c r="ATN148" s="26"/>
      <c r="ATO148" s="26"/>
      <c r="ATP148" s="26"/>
      <c r="ATQ148" s="26"/>
      <c r="ATR148" s="26"/>
      <c r="ATS148" s="26"/>
      <c r="ATT148" s="26"/>
      <c r="ATU148" s="26"/>
      <c r="ATV148" s="26"/>
      <c r="ATW148" s="26"/>
      <c r="ATX148" s="26"/>
      <c r="ATY148" s="26"/>
      <c r="ATZ148" s="26"/>
      <c r="AUA148" s="26"/>
      <c r="AUB148" s="26"/>
      <c r="AUC148" s="26"/>
      <c r="AUD148" s="26"/>
      <c r="AUE148" s="26"/>
      <c r="AUF148" s="26"/>
      <c r="AUG148" s="26"/>
      <c r="AUH148" s="26"/>
      <c r="AUI148" s="26"/>
      <c r="AUJ148" s="26"/>
      <c r="AUK148" s="26"/>
      <c r="AUL148" s="26"/>
      <c r="AUM148" s="26"/>
      <c r="AUN148" s="26"/>
      <c r="AUO148" s="26"/>
      <c r="AUP148" s="26"/>
      <c r="AUQ148" s="26"/>
      <c r="AUR148" s="26"/>
      <c r="AUS148" s="26"/>
      <c r="AUT148" s="26"/>
      <c r="AUU148" s="26"/>
      <c r="AUV148" s="26"/>
      <c r="AUW148" s="26"/>
      <c r="AUX148" s="26"/>
      <c r="AUY148" s="26"/>
      <c r="AUZ148" s="26"/>
      <c r="AVA148" s="26"/>
      <c r="AVB148" s="26"/>
      <c r="AVC148" s="26"/>
      <c r="AVD148" s="26"/>
      <c r="AVE148" s="26"/>
      <c r="AVF148" s="26"/>
      <c r="AVG148" s="26"/>
      <c r="AVH148" s="26"/>
      <c r="AVI148" s="26"/>
      <c r="AVJ148" s="26"/>
      <c r="AVK148" s="26"/>
      <c r="AVL148" s="26"/>
      <c r="AVM148" s="26"/>
      <c r="AVN148" s="26"/>
      <c r="AVO148" s="26"/>
      <c r="AVP148" s="26"/>
      <c r="AVQ148" s="26"/>
      <c r="AVR148" s="26"/>
      <c r="AVS148" s="26"/>
      <c r="AVT148" s="26"/>
      <c r="AVU148" s="26"/>
      <c r="AVV148" s="26"/>
      <c r="AVW148" s="26"/>
      <c r="AVX148" s="26"/>
      <c r="AVY148" s="26"/>
      <c r="AVZ148" s="26"/>
      <c r="AWA148" s="26"/>
      <c r="AWB148" s="26"/>
      <c r="AWC148" s="26"/>
      <c r="AWD148" s="26"/>
      <c r="AWE148" s="26"/>
      <c r="AWF148" s="26"/>
      <c r="AWG148" s="26"/>
      <c r="AWH148" s="26"/>
      <c r="AWI148" s="26"/>
      <c r="AWJ148" s="26"/>
      <c r="AWK148" s="26"/>
      <c r="AWL148" s="26"/>
      <c r="AWM148" s="26"/>
      <c r="AWN148" s="26"/>
      <c r="AWO148" s="26"/>
      <c r="AWP148" s="26"/>
      <c r="AWQ148" s="26"/>
      <c r="AWR148" s="26"/>
      <c r="AWS148" s="26"/>
      <c r="AWT148" s="26"/>
      <c r="AWU148" s="26"/>
      <c r="AWV148" s="26"/>
      <c r="AWW148" s="26"/>
      <c r="AWX148" s="26"/>
      <c r="AWY148" s="26"/>
      <c r="AWZ148" s="26"/>
      <c r="AXA148" s="26"/>
      <c r="AXB148" s="26"/>
      <c r="AXC148" s="26"/>
      <c r="AXD148" s="26"/>
      <c r="AXE148" s="26"/>
      <c r="AXF148" s="26"/>
      <c r="AXG148" s="26"/>
      <c r="AXH148" s="26"/>
      <c r="AXI148" s="26"/>
      <c r="AXJ148" s="26"/>
      <c r="AXK148" s="26"/>
      <c r="AXL148" s="26"/>
      <c r="AXM148" s="26"/>
      <c r="AXN148" s="26"/>
      <c r="AXO148" s="26"/>
      <c r="AXP148" s="26"/>
      <c r="AXQ148" s="26"/>
      <c r="AXR148" s="26"/>
      <c r="AXS148" s="26"/>
      <c r="AXT148" s="26"/>
      <c r="AXU148" s="26"/>
      <c r="AXV148" s="26"/>
      <c r="AXW148" s="26"/>
      <c r="AXX148" s="26"/>
      <c r="AXY148" s="26"/>
      <c r="AXZ148" s="26"/>
      <c r="AYA148" s="26"/>
      <c r="AYB148" s="26"/>
      <c r="AYC148" s="26"/>
      <c r="AYD148" s="26"/>
      <c r="AYE148" s="26"/>
      <c r="AYF148" s="26"/>
      <c r="AYG148" s="26"/>
      <c r="AYH148" s="26"/>
      <c r="AYI148" s="26"/>
      <c r="AYJ148" s="26"/>
      <c r="AYK148" s="26"/>
      <c r="AYL148" s="26"/>
      <c r="AYM148" s="26"/>
      <c r="AYN148" s="26"/>
      <c r="AYO148" s="26"/>
      <c r="AYP148" s="26"/>
      <c r="AYQ148" s="26"/>
      <c r="AYR148" s="26"/>
      <c r="AYS148" s="26"/>
      <c r="AYT148" s="26"/>
      <c r="AYU148" s="26"/>
      <c r="AYV148" s="26"/>
      <c r="AYW148" s="26"/>
      <c r="AYX148" s="26"/>
      <c r="AYY148" s="26"/>
      <c r="AYZ148" s="26"/>
      <c r="AZA148" s="26"/>
      <c r="AZB148" s="26"/>
      <c r="AZC148" s="26"/>
      <c r="AZD148" s="26"/>
      <c r="AZE148" s="26"/>
      <c r="AZF148" s="26"/>
      <c r="AZG148" s="26"/>
      <c r="AZH148" s="26"/>
      <c r="AZI148" s="26"/>
      <c r="AZJ148" s="26"/>
      <c r="AZK148" s="26"/>
      <c r="AZL148" s="26"/>
      <c r="AZM148" s="26"/>
      <c r="AZN148" s="26"/>
      <c r="AZO148" s="26"/>
      <c r="AZP148" s="26"/>
      <c r="AZQ148" s="26"/>
      <c r="AZR148" s="26"/>
      <c r="AZS148" s="26"/>
      <c r="AZT148" s="26"/>
      <c r="AZU148" s="26"/>
      <c r="AZV148" s="26"/>
      <c r="AZW148" s="26"/>
      <c r="AZX148" s="26"/>
      <c r="AZY148" s="26"/>
      <c r="AZZ148" s="26"/>
      <c r="BAA148" s="26"/>
      <c r="BAB148" s="26"/>
      <c r="BAC148" s="26"/>
      <c r="BAD148" s="26"/>
      <c r="BAE148" s="26"/>
      <c r="BAF148" s="26"/>
      <c r="BAG148" s="26"/>
      <c r="BAH148" s="26"/>
      <c r="BAI148" s="26"/>
      <c r="BAJ148" s="26"/>
      <c r="BAK148" s="26"/>
      <c r="BAL148" s="26"/>
      <c r="BAM148" s="26"/>
      <c r="BAN148" s="26"/>
      <c r="BAO148" s="26"/>
      <c r="BAP148" s="26"/>
      <c r="BAQ148" s="26"/>
      <c r="BAR148" s="26"/>
      <c r="BAS148" s="26"/>
      <c r="BAT148" s="26"/>
      <c r="BAU148" s="26"/>
      <c r="BAV148" s="26"/>
      <c r="BAW148" s="26"/>
      <c r="BAX148" s="26"/>
      <c r="BAY148" s="26"/>
      <c r="BAZ148" s="26"/>
      <c r="BBA148" s="26"/>
      <c r="BBB148" s="26"/>
      <c r="BBC148" s="26"/>
      <c r="BBD148" s="26"/>
      <c r="BBE148" s="26"/>
      <c r="BBF148" s="26"/>
      <c r="BBG148" s="26"/>
      <c r="BBH148" s="26"/>
      <c r="BBI148" s="26"/>
      <c r="BBJ148" s="26"/>
      <c r="BBK148" s="26"/>
      <c r="BBL148" s="26"/>
      <c r="BBM148" s="26"/>
      <c r="BBN148" s="26"/>
      <c r="BBO148" s="26"/>
      <c r="BBP148" s="26"/>
      <c r="BBQ148" s="26"/>
      <c r="BBR148" s="26"/>
      <c r="BBS148" s="26"/>
      <c r="BBT148" s="26"/>
      <c r="BBU148" s="26"/>
      <c r="BBV148" s="26"/>
      <c r="BBW148" s="26"/>
      <c r="BBX148" s="26"/>
      <c r="BBY148" s="26"/>
      <c r="BBZ148" s="26"/>
      <c r="BCA148" s="26"/>
      <c r="BCB148" s="26"/>
      <c r="BCC148" s="26"/>
      <c r="BCD148" s="26"/>
      <c r="BCE148" s="26"/>
      <c r="BCF148" s="26"/>
      <c r="BCG148" s="26"/>
      <c r="BCH148" s="26"/>
      <c r="BCI148" s="26"/>
      <c r="BCJ148" s="26"/>
      <c r="BCK148" s="26"/>
      <c r="BCL148" s="26"/>
      <c r="BCM148" s="26"/>
      <c r="BCN148" s="26"/>
      <c r="BCO148" s="26"/>
      <c r="BCP148" s="26"/>
      <c r="BCQ148" s="26"/>
      <c r="BCR148" s="26"/>
      <c r="BCS148" s="26"/>
      <c r="BCT148" s="26"/>
      <c r="BCU148" s="26"/>
      <c r="BCV148" s="26"/>
      <c r="BCW148" s="26"/>
      <c r="BCX148" s="26"/>
      <c r="BCY148" s="26"/>
      <c r="BCZ148" s="26"/>
      <c r="BDA148" s="26"/>
      <c r="BDB148" s="26"/>
      <c r="BDC148" s="26"/>
      <c r="BDD148" s="26"/>
      <c r="BDE148" s="26"/>
      <c r="BDF148" s="26"/>
      <c r="BDG148" s="26"/>
      <c r="BDH148" s="26"/>
      <c r="BDI148" s="26"/>
      <c r="BDJ148" s="26"/>
      <c r="BDK148" s="26"/>
      <c r="BDL148" s="26"/>
      <c r="BDM148" s="26"/>
      <c r="BDN148" s="26"/>
      <c r="BDO148" s="26"/>
      <c r="BDP148" s="26"/>
      <c r="BDQ148" s="26"/>
      <c r="BDR148" s="26"/>
      <c r="BDS148" s="26"/>
      <c r="BDT148" s="26"/>
      <c r="BDU148" s="26"/>
      <c r="BDV148" s="26"/>
      <c r="BDW148" s="26"/>
      <c r="BDX148" s="26"/>
      <c r="BDY148" s="26"/>
      <c r="BDZ148" s="26"/>
      <c r="BEA148" s="26"/>
      <c r="BEB148" s="26"/>
      <c r="BEC148" s="26"/>
      <c r="BED148" s="26"/>
      <c r="BEE148" s="26"/>
      <c r="BEF148" s="26"/>
      <c r="BEG148" s="26"/>
      <c r="BEH148" s="26"/>
      <c r="BEI148" s="26"/>
      <c r="BEJ148" s="26"/>
      <c r="BEK148" s="26"/>
      <c r="BEL148" s="26"/>
      <c r="BEM148" s="26"/>
      <c r="BEN148" s="26"/>
      <c r="BEO148" s="26"/>
      <c r="BEP148" s="26"/>
      <c r="BEQ148" s="26"/>
      <c r="BER148" s="26"/>
      <c r="BES148" s="26"/>
      <c r="BET148" s="26"/>
      <c r="BEU148" s="26"/>
      <c r="BEV148" s="26"/>
      <c r="BEW148" s="26"/>
      <c r="BEX148" s="26"/>
      <c r="BEY148" s="26"/>
      <c r="BEZ148" s="26"/>
      <c r="BFA148" s="26"/>
      <c r="BFB148" s="26"/>
      <c r="BFC148" s="26"/>
      <c r="BFD148" s="26"/>
      <c r="BFE148" s="26"/>
      <c r="BFF148" s="26"/>
      <c r="BFG148" s="26"/>
      <c r="BFH148" s="26"/>
      <c r="BFI148" s="26"/>
      <c r="BFJ148" s="26"/>
      <c r="BFK148" s="26"/>
      <c r="BFL148" s="26"/>
      <c r="BFM148" s="26"/>
      <c r="BFN148" s="26"/>
      <c r="BFO148" s="26"/>
      <c r="BFP148" s="26"/>
      <c r="BFQ148" s="26"/>
      <c r="BFR148" s="26"/>
      <c r="BFS148" s="26"/>
      <c r="BFT148" s="26"/>
      <c r="BFU148" s="26"/>
      <c r="BFV148" s="26"/>
      <c r="BFW148" s="26"/>
      <c r="BFX148" s="26"/>
      <c r="BFY148" s="26"/>
      <c r="BFZ148" s="26"/>
      <c r="BGA148" s="26"/>
      <c r="BGB148" s="26"/>
      <c r="BGC148" s="26"/>
      <c r="BGD148" s="26"/>
      <c r="BGE148" s="26"/>
      <c r="BGF148" s="26"/>
      <c r="BGG148" s="26"/>
      <c r="BGH148" s="26"/>
      <c r="BGI148" s="26"/>
      <c r="BGJ148" s="26"/>
      <c r="BGK148" s="26"/>
      <c r="BGL148" s="26"/>
      <c r="BGM148" s="26"/>
      <c r="BGN148" s="26"/>
      <c r="BGO148" s="26"/>
      <c r="BGP148" s="26"/>
      <c r="BGQ148" s="26"/>
      <c r="BGR148" s="26"/>
      <c r="BGS148" s="26"/>
      <c r="BGT148" s="26"/>
      <c r="BGU148" s="26"/>
      <c r="BGV148" s="26"/>
      <c r="BGW148" s="26"/>
      <c r="BGX148" s="26"/>
      <c r="BGY148" s="26"/>
      <c r="BGZ148" s="26"/>
      <c r="BHA148" s="26"/>
      <c r="BHB148" s="26"/>
      <c r="BHC148" s="26"/>
      <c r="BHD148" s="26"/>
      <c r="BHE148" s="26"/>
      <c r="BHF148" s="26"/>
      <c r="BHG148" s="26"/>
      <c r="BHH148" s="26"/>
      <c r="BHI148" s="26"/>
      <c r="BHJ148" s="26"/>
      <c r="BHK148" s="26"/>
      <c r="BHL148" s="26"/>
      <c r="BHM148" s="26"/>
      <c r="BHN148" s="26"/>
      <c r="BHO148" s="26"/>
      <c r="BHP148" s="26"/>
      <c r="BHQ148" s="26"/>
      <c r="BHR148" s="26"/>
      <c r="BHS148" s="26"/>
      <c r="BHT148" s="26"/>
      <c r="BHU148" s="26"/>
      <c r="BHV148" s="26"/>
      <c r="BHW148" s="26"/>
      <c r="BHX148" s="26"/>
      <c r="BHY148" s="26"/>
      <c r="BHZ148" s="26"/>
      <c r="BIA148" s="26"/>
      <c r="BIB148" s="26"/>
      <c r="BIC148" s="26"/>
      <c r="BID148" s="26"/>
      <c r="BIE148" s="26"/>
      <c r="BIF148" s="26"/>
      <c r="BIG148" s="26"/>
      <c r="BIH148" s="26"/>
      <c r="BII148" s="26"/>
      <c r="BIJ148" s="26"/>
      <c r="BIK148" s="26"/>
      <c r="BIL148" s="26"/>
      <c r="BIM148" s="26"/>
      <c r="BIN148" s="26"/>
      <c r="BIO148" s="26"/>
      <c r="BIP148" s="26"/>
      <c r="BIQ148" s="26"/>
      <c r="BIR148" s="26"/>
      <c r="BIS148" s="26"/>
      <c r="BIT148" s="26"/>
      <c r="BIU148" s="26"/>
      <c r="BIV148" s="26"/>
      <c r="BIW148" s="26"/>
      <c r="BIX148" s="26"/>
      <c r="BIY148" s="26"/>
      <c r="BIZ148" s="26"/>
      <c r="BJA148" s="26"/>
      <c r="BJB148" s="26"/>
      <c r="BJC148" s="26"/>
      <c r="BJD148" s="26"/>
      <c r="BJE148" s="26"/>
      <c r="BJF148" s="26"/>
      <c r="BJG148" s="26"/>
      <c r="BJH148" s="26"/>
      <c r="BJI148" s="26"/>
      <c r="BJJ148" s="26"/>
      <c r="BJK148" s="26"/>
      <c r="BJL148" s="26"/>
      <c r="BJM148" s="26"/>
      <c r="BJN148" s="26"/>
      <c r="BJO148" s="26"/>
      <c r="BJP148" s="26"/>
      <c r="BJQ148" s="26"/>
      <c r="BJR148" s="26"/>
      <c r="BJS148" s="26"/>
      <c r="BJT148" s="26"/>
      <c r="BJU148" s="26"/>
      <c r="BJV148" s="26"/>
      <c r="BJW148" s="26"/>
      <c r="BJX148" s="26"/>
      <c r="BJY148" s="26"/>
      <c r="BJZ148" s="26"/>
      <c r="BKA148" s="26"/>
      <c r="BKB148" s="26"/>
      <c r="BKC148" s="26"/>
      <c r="BKD148" s="26"/>
      <c r="BKE148" s="26"/>
      <c r="BKF148" s="26"/>
      <c r="BKG148" s="26"/>
      <c r="BKH148" s="26"/>
      <c r="BKI148" s="26"/>
      <c r="BKJ148" s="26"/>
      <c r="BKK148" s="26"/>
      <c r="BKL148" s="26"/>
      <c r="BKM148" s="26"/>
      <c r="BKN148" s="26"/>
      <c r="BKO148" s="26"/>
      <c r="BKP148" s="26"/>
      <c r="BKQ148" s="26"/>
      <c r="BKR148" s="26"/>
      <c r="BKS148" s="26"/>
      <c r="BKT148" s="26"/>
      <c r="BKU148" s="26"/>
      <c r="BKV148" s="26"/>
      <c r="BKW148" s="26"/>
      <c r="BKX148" s="26"/>
      <c r="BKY148" s="26"/>
      <c r="BKZ148" s="26"/>
      <c r="BLA148" s="26"/>
      <c r="BLB148" s="26"/>
      <c r="BLC148" s="26"/>
      <c r="BLD148" s="26"/>
      <c r="BLE148" s="26"/>
      <c r="BLF148" s="26"/>
      <c r="BLG148" s="26"/>
      <c r="BLH148" s="26"/>
      <c r="BLI148" s="26"/>
      <c r="BLJ148" s="26"/>
      <c r="BLK148" s="26"/>
      <c r="BLL148" s="26"/>
      <c r="BLM148" s="26"/>
      <c r="BLN148" s="26"/>
      <c r="BLO148" s="26"/>
      <c r="BLP148" s="26"/>
      <c r="BLQ148" s="26"/>
      <c r="BLR148" s="26"/>
      <c r="BLS148" s="26"/>
      <c r="BLT148" s="26"/>
      <c r="BLU148" s="26"/>
      <c r="BLV148" s="26"/>
      <c r="BLW148" s="26"/>
      <c r="BLX148" s="26"/>
      <c r="BLY148" s="26"/>
      <c r="BLZ148" s="26"/>
      <c r="BMA148" s="26"/>
      <c r="BMB148" s="26"/>
      <c r="BMC148" s="26"/>
      <c r="BMD148" s="26"/>
      <c r="BME148" s="26"/>
      <c r="BMF148" s="26"/>
      <c r="BMG148" s="26"/>
      <c r="BMH148" s="26"/>
      <c r="BMI148" s="26"/>
      <c r="BMJ148" s="26"/>
      <c r="BMK148" s="26"/>
      <c r="BML148" s="26"/>
      <c r="BMM148" s="26"/>
      <c r="BMN148" s="26"/>
      <c r="BMO148" s="26"/>
      <c r="BMP148" s="26"/>
      <c r="BMQ148" s="26"/>
      <c r="BMR148" s="26"/>
      <c r="BMS148" s="26"/>
      <c r="BMT148" s="26"/>
      <c r="BMU148" s="26"/>
      <c r="BMV148" s="26"/>
      <c r="BMW148" s="26"/>
      <c r="BMX148" s="26"/>
      <c r="BMY148" s="26"/>
      <c r="BMZ148" s="26"/>
      <c r="BNA148" s="26"/>
      <c r="BNB148" s="26"/>
      <c r="BNC148" s="26"/>
      <c r="BND148" s="26"/>
      <c r="BNE148" s="26"/>
      <c r="BNF148" s="26"/>
      <c r="BNG148" s="26"/>
      <c r="BNH148" s="26"/>
      <c r="BNI148" s="26"/>
      <c r="BNJ148" s="26"/>
      <c r="BNK148" s="26"/>
      <c r="BNL148" s="26"/>
      <c r="BNM148" s="26"/>
      <c r="BNN148" s="26"/>
      <c r="BNO148" s="26"/>
      <c r="BNP148" s="26"/>
      <c r="BNQ148" s="26"/>
      <c r="BNR148" s="26"/>
      <c r="BNS148" s="26"/>
      <c r="BNT148" s="26"/>
      <c r="BNU148" s="26"/>
      <c r="BNV148" s="26"/>
      <c r="BNW148" s="26"/>
      <c r="BNX148" s="26"/>
      <c r="BNY148" s="26"/>
      <c r="BNZ148" s="26"/>
      <c r="BOA148" s="26"/>
      <c r="BOB148" s="26"/>
      <c r="BOC148" s="26"/>
      <c r="BOD148" s="26"/>
      <c r="BOE148" s="26"/>
      <c r="BOF148" s="26"/>
      <c r="BOG148" s="26"/>
      <c r="BOH148" s="26"/>
      <c r="BOI148" s="26"/>
      <c r="BOJ148" s="26"/>
      <c r="BOK148" s="26"/>
      <c r="BOL148" s="26"/>
      <c r="BOM148" s="26"/>
      <c r="BON148" s="26"/>
      <c r="BOO148" s="26"/>
      <c r="BOP148" s="26"/>
      <c r="BOQ148" s="26"/>
      <c r="BOR148" s="26"/>
      <c r="BOS148" s="26"/>
      <c r="BOT148" s="26"/>
      <c r="BOU148" s="26"/>
      <c r="BOV148" s="26"/>
      <c r="BOW148" s="26"/>
      <c r="BOX148" s="26"/>
      <c r="BOY148" s="26"/>
      <c r="BOZ148" s="26"/>
      <c r="BPA148" s="26"/>
      <c r="BPB148" s="26"/>
      <c r="BPC148" s="26"/>
      <c r="BPD148" s="26"/>
      <c r="BPE148" s="26"/>
      <c r="BPF148" s="26"/>
      <c r="BPG148" s="26"/>
      <c r="BPH148" s="26"/>
      <c r="BPI148" s="26"/>
      <c r="BPJ148" s="26"/>
      <c r="BPK148" s="26"/>
      <c r="BPL148" s="26"/>
      <c r="BPM148" s="26"/>
      <c r="BPN148" s="26"/>
      <c r="BPO148" s="26"/>
      <c r="BPP148" s="26"/>
      <c r="BPQ148" s="26"/>
      <c r="BPR148" s="26"/>
      <c r="BPS148" s="26"/>
      <c r="BPT148" s="26"/>
      <c r="BPU148" s="26"/>
      <c r="BPV148" s="26"/>
      <c r="BPW148" s="26"/>
      <c r="BPX148" s="26"/>
      <c r="BPY148" s="26"/>
      <c r="BPZ148" s="26"/>
      <c r="BQA148" s="26"/>
      <c r="BQB148" s="26"/>
      <c r="BQC148" s="26"/>
      <c r="BQD148" s="26"/>
      <c r="BQE148" s="26"/>
      <c r="BQF148" s="26"/>
      <c r="BQG148" s="26"/>
      <c r="BQH148" s="26"/>
      <c r="BQI148" s="26"/>
      <c r="BQJ148" s="26"/>
      <c r="BQK148" s="26"/>
      <c r="BQL148" s="26"/>
      <c r="BQM148" s="26"/>
      <c r="BQN148" s="26"/>
      <c r="BQO148" s="26"/>
      <c r="BQP148" s="26"/>
      <c r="BQQ148" s="26"/>
      <c r="BQR148" s="26"/>
      <c r="BQS148" s="26"/>
      <c r="BQT148" s="26"/>
      <c r="BQU148" s="26"/>
      <c r="BQV148" s="26"/>
      <c r="BQW148" s="26"/>
      <c r="BQX148" s="26"/>
      <c r="BQY148" s="26"/>
      <c r="BQZ148" s="26"/>
      <c r="BRA148" s="26"/>
      <c r="BRB148" s="26"/>
      <c r="BRC148" s="26"/>
      <c r="BRD148" s="26"/>
      <c r="BRE148" s="26"/>
      <c r="BRF148" s="26"/>
      <c r="BRG148" s="26"/>
      <c r="BRH148" s="26"/>
      <c r="BRI148" s="26"/>
      <c r="BRJ148" s="26"/>
      <c r="BRK148" s="26"/>
      <c r="BRL148" s="26"/>
      <c r="BRM148" s="26"/>
      <c r="BRN148" s="26"/>
      <c r="BRO148" s="26"/>
      <c r="BRP148" s="26"/>
      <c r="BRQ148" s="26"/>
      <c r="BRR148" s="26"/>
      <c r="BRS148" s="26"/>
      <c r="BRT148" s="26"/>
      <c r="BRU148" s="26"/>
      <c r="BRV148" s="26"/>
      <c r="BRW148" s="26"/>
      <c r="BRX148" s="26"/>
      <c r="BRY148" s="26"/>
      <c r="BRZ148" s="26"/>
      <c r="BSA148" s="26"/>
      <c r="BSB148" s="26"/>
      <c r="BSC148" s="26"/>
      <c r="BSD148" s="26"/>
      <c r="BSE148" s="26"/>
      <c r="BSF148" s="26"/>
      <c r="BSG148" s="26"/>
      <c r="BSH148" s="26"/>
      <c r="BSI148" s="26"/>
      <c r="BSJ148" s="26"/>
      <c r="BSK148" s="26"/>
      <c r="BSL148" s="26"/>
      <c r="BSM148" s="26"/>
      <c r="BSN148" s="26"/>
      <c r="BSO148" s="26"/>
      <c r="BSP148" s="26"/>
      <c r="BSQ148" s="26"/>
      <c r="BSR148" s="26"/>
      <c r="BSS148" s="26"/>
      <c r="BST148" s="26"/>
      <c r="BSU148" s="26"/>
      <c r="BSV148" s="26"/>
      <c r="BSW148" s="26"/>
      <c r="BSX148" s="26"/>
      <c r="BSY148" s="26"/>
      <c r="BSZ148" s="26"/>
      <c r="BTA148" s="26"/>
      <c r="BTB148" s="26"/>
      <c r="BTC148" s="26"/>
      <c r="BTD148" s="26"/>
      <c r="BTE148" s="26"/>
      <c r="BTF148" s="26"/>
      <c r="BTG148" s="26"/>
      <c r="BTH148" s="26"/>
      <c r="BTI148" s="26"/>
      <c r="BTJ148" s="26"/>
      <c r="BTK148" s="26"/>
      <c r="BTL148" s="26"/>
      <c r="BTM148" s="26"/>
      <c r="BTN148" s="26"/>
      <c r="BTO148" s="26"/>
      <c r="BTP148" s="26"/>
      <c r="BTQ148" s="26"/>
      <c r="BTR148" s="26"/>
      <c r="BTS148" s="26"/>
      <c r="BTT148" s="26"/>
      <c r="BTU148" s="26"/>
      <c r="BTV148" s="26"/>
      <c r="BTW148" s="26"/>
      <c r="BTX148" s="26"/>
      <c r="BTY148" s="26"/>
      <c r="BTZ148" s="26"/>
      <c r="BUA148" s="26"/>
    </row>
    <row r="149" spans="1:1899" s="23" customFormat="1" ht="49.5" customHeight="1" x14ac:dyDescent="0.25">
      <c r="A149" s="34" t="s">
        <v>82</v>
      </c>
      <c r="B149" s="48" t="s">
        <v>23</v>
      </c>
      <c r="C149" s="48" t="s">
        <v>24</v>
      </c>
      <c r="D149" s="48" t="s">
        <v>275</v>
      </c>
      <c r="E149" s="48" t="s">
        <v>18</v>
      </c>
      <c r="F149" s="55" t="s">
        <v>19</v>
      </c>
      <c r="G149" s="16">
        <v>0</v>
      </c>
      <c r="H149" s="37">
        <v>44774</v>
      </c>
      <c r="I149" s="34" t="s">
        <v>290</v>
      </c>
      <c r="J149" s="34" t="s">
        <v>245</v>
      </c>
      <c r="K149" s="15">
        <v>0</v>
      </c>
      <c r="L149" s="15">
        <v>3682.56</v>
      </c>
      <c r="M149" s="15">
        <v>0</v>
      </c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6"/>
      <c r="EF149" s="26"/>
      <c r="EG149" s="26"/>
      <c r="EH149" s="26"/>
      <c r="EI149" s="26"/>
      <c r="EJ149" s="26"/>
      <c r="EK149" s="26"/>
      <c r="EL149" s="26"/>
      <c r="EM149" s="26"/>
      <c r="EN149" s="26"/>
      <c r="EO149" s="26"/>
      <c r="EP149" s="26"/>
      <c r="EQ149" s="26"/>
      <c r="ER149" s="26"/>
      <c r="ES149" s="26"/>
      <c r="ET149" s="26"/>
      <c r="EU149" s="26"/>
      <c r="EV149" s="26"/>
      <c r="EW149" s="26"/>
      <c r="EX149" s="26"/>
      <c r="EY149" s="26"/>
      <c r="EZ149" s="26"/>
      <c r="FA149" s="26"/>
      <c r="FB149" s="26"/>
      <c r="FC149" s="26"/>
      <c r="FD149" s="26"/>
      <c r="FE149" s="26"/>
      <c r="FF149" s="26"/>
      <c r="FG149" s="26"/>
      <c r="FH149" s="26"/>
      <c r="FI149" s="26"/>
      <c r="FJ149" s="26"/>
      <c r="FK149" s="26"/>
      <c r="FL149" s="26"/>
      <c r="FM149" s="26"/>
      <c r="FN149" s="26"/>
      <c r="FO149" s="26"/>
      <c r="FP149" s="26"/>
      <c r="FQ149" s="26"/>
      <c r="FR149" s="26"/>
      <c r="FS149" s="26"/>
      <c r="FT149" s="26"/>
      <c r="FU149" s="26"/>
      <c r="FV149" s="26"/>
      <c r="FW149" s="26"/>
      <c r="FX149" s="26"/>
      <c r="FY149" s="26"/>
      <c r="FZ149" s="26"/>
      <c r="GA149" s="26"/>
      <c r="GB149" s="26"/>
      <c r="GC149" s="26"/>
      <c r="GD149" s="26"/>
      <c r="GE149" s="26"/>
      <c r="GF149" s="26"/>
      <c r="GG149" s="26"/>
      <c r="GH149" s="26"/>
      <c r="GI149" s="26"/>
      <c r="GJ149" s="26"/>
      <c r="GK149" s="26"/>
      <c r="GL149" s="26"/>
      <c r="GM149" s="26"/>
      <c r="GN149" s="26"/>
      <c r="GO149" s="26"/>
      <c r="GP149" s="26"/>
      <c r="GQ149" s="26"/>
      <c r="GR149" s="26"/>
      <c r="GS149" s="26"/>
      <c r="GT149" s="26"/>
      <c r="GU149" s="26"/>
      <c r="GV149" s="26"/>
      <c r="GW149" s="26"/>
      <c r="GX149" s="26"/>
      <c r="GY149" s="26"/>
      <c r="GZ149" s="26"/>
      <c r="HA149" s="26"/>
      <c r="HB149" s="26"/>
      <c r="HC149" s="26"/>
      <c r="HD149" s="26"/>
      <c r="HE149" s="26"/>
      <c r="HF149" s="26"/>
      <c r="HG149" s="26"/>
      <c r="HH149" s="26"/>
      <c r="HI149" s="26"/>
      <c r="HJ149" s="26"/>
      <c r="HK149" s="26"/>
      <c r="HL149" s="26"/>
      <c r="HM149" s="26"/>
      <c r="HN149" s="26"/>
      <c r="HO149" s="26"/>
      <c r="HP149" s="26"/>
      <c r="HQ149" s="26"/>
      <c r="HR149" s="26"/>
      <c r="HS149" s="26"/>
      <c r="HT149" s="26"/>
      <c r="HU149" s="26"/>
      <c r="HV149" s="26"/>
      <c r="HW149" s="26"/>
      <c r="HX149" s="26"/>
      <c r="HY149" s="26"/>
      <c r="HZ149" s="26"/>
      <c r="IA149" s="26"/>
      <c r="IB149" s="26"/>
      <c r="IC149" s="26"/>
      <c r="ID149" s="26"/>
      <c r="IE149" s="26"/>
      <c r="IF149" s="26"/>
      <c r="IG149" s="26"/>
      <c r="IH149" s="26"/>
      <c r="II149" s="26"/>
      <c r="IJ149" s="26"/>
      <c r="IK149" s="26"/>
      <c r="IL149" s="26"/>
      <c r="IM149" s="26"/>
      <c r="IN149" s="26"/>
      <c r="IO149" s="26"/>
      <c r="IP149" s="26"/>
      <c r="IQ149" s="26"/>
      <c r="IR149" s="26"/>
      <c r="IS149" s="26"/>
      <c r="IT149" s="26"/>
      <c r="IU149" s="26"/>
      <c r="IV149" s="26"/>
      <c r="IW149" s="26"/>
      <c r="IX149" s="26"/>
      <c r="IY149" s="26"/>
      <c r="IZ149" s="26"/>
      <c r="JA149" s="26"/>
      <c r="JB149" s="26"/>
      <c r="JC149" s="26"/>
      <c r="JD149" s="26"/>
      <c r="JE149" s="26"/>
      <c r="JF149" s="26"/>
      <c r="JG149" s="26"/>
      <c r="JH149" s="26"/>
      <c r="JI149" s="26"/>
      <c r="JJ149" s="26"/>
      <c r="JK149" s="26"/>
      <c r="JL149" s="26"/>
      <c r="JM149" s="26"/>
      <c r="JN149" s="26"/>
      <c r="JO149" s="26"/>
      <c r="JP149" s="26"/>
      <c r="JQ149" s="26"/>
      <c r="JR149" s="26"/>
      <c r="JS149" s="26"/>
      <c r="JT149" s="26"/>
      <c r="JU149" s="26"/>
      <c r="JV149" s="26"/>
      <c r="JW149" s="26"/>
      <c r="JX149" s="26"/>
      <c r="JY149" s="26"/>
      <c r="JZ149" s="26"/>
      <c r="KA149" s="26"/>
      <c r="KB149" s="26"/>
      <c r="KC149" s="26"/>
      <c r="KD149" s="26"/>
      <c r="KE149" s="26"/>
      <c r="KF149" s="26"/>
      <c r="KG149" s="26"/>
      <c r="KH149" s="26"/>
      <c r="KI149" s="26"/>
      <c r="KJ149" s="26"/>
      <c r="KK149" s="26"/>
      <c r="KL149" s="26"/>
      <c r="KM149" s="26"/>
      <c r="KN149" s="26"/>
      <c r="KO149" s="26"/>
      <c r="KP149" s="26"/>
      <c r="KQ149" s="26"/>
      <c r="KR149" s="26"/>
      <c r="KS149" s="26"/>
      <c r="KT149" s="26"/>
      <c r="KU149" s="26"/>
      <c r="KV149" s="26"/>
      <c r="KW149" s="26"/>
      <c r="KX149" s="26"/>
      <c r="KY149" s="26"/>
      <c r="KZ149" s="26"/>
      <c r="LA149" s="26"/>
      <c r="LB149" s="26"/>
      <c r="LC149" s="26"/>
      <c r="LD149" s="26"/>
      <c r="LE149" s="26"/>
      <c r="LF149" s="26"/>
      <c r="LG149" s="26"/>
      <c r="LH149" s="26"/>
      <c r="LI149" s="26"/>
      <c r="LJ149" s="26"/>
      <c r="LK149" s="26"/>
      <c r="LL149" s="26"/>
      <c r="LM149" s="26"/>
      <c r="LN149" s="26"/>
      <c r="LO149" s="26"/>
      <c r="LP149" s="26"/>
      <c r="LQ149" s="26"/>
      <c r="LR149" s="26"/>
      <c r="LS149" s="26"/>
      <c r="LT149" s="26"/>
      <c r="LU149" s="26"/>
      <c r="LV149" s="26"/>
      <c r="LW149" s="26"/>
      <c r="LX149" s="26"/>
      <c r="LY149" s="26"/>
      <c r="LZ149" s="26"/>
      <c r="MA149" s="26"/>
      <c r="MB149" s="26"/>
      <c r="MC149" s="26"/>
      <c r="MD149" s="26"/>
      <c r="ME149" s="26"/>
      <c r="MF149" s="26"/>
      <c r="MG149" s="26"/>
      <c r="MH149" s="26"/>
      <c r="MI149" s="26"/>
      <c r="MJ149" s="26"/>
      <c r="MK149" s="26"/>
      <c r="ML149" s="26"/>
      <c r="MM149" s="26"/>
      <c r="MN149" s="26"/>
      <c r="MO149" s="26"/>
      <c r="MP149" s="26"/>
      <c r="MQ149" s="26"/>
      <c r="MR149" s="26"/>
      <c r="MS149" s="26"/>
      <c r="MT149" s="26"/>
      <c r="MU149" s="26"/>
      <c r="MV149" s="26"/>
      <c r="MW149" s="26"/>
      <c r="MX149" s="26"/>
      <c r="MY149" s="26"/>
      <c r="MZ149" s="26"/>
      <c r="NA149" s="26"/>
      <c r="NB149" s="26"/>
      <c r="NC149" s="26"/>
      <c r="ND149" s="26"/>
      <c r="NE149" s="26"/>
      <c r="NF149" s="26"/>
      <c r="NG149" s="26"/>
      <c r="NH149" s="26"/>
      <c r="NI149" s="26"/>
      <c r="NJ149" s="26"/>
      <c r="NK149" s="26"/>
      <c r="NL149" s="26"/>
      <c r="NM149" s="26"/>
      <c r="NN149" s="26"/>
      <c r="NO149" s="26"/>
      <c r="NP149" s="26"/>
      <c r="NQ149" s="26"/>
      <c r="NR149" s="26"/>
      <c r="NS149" s="26"/>
      <c r="NT149" s="26"/>
      <c r="NU149" s="26"/>
      <c r="NV149" s="26"/>
      <c r="NW149" s="26"/>
      <c r="NX149" s="26"/>
      <c r="NY149" s="26"/>
      <c r="NZ149" s="26"/>
      <c r="OA149" s="26"/>
      <c r="OB149" s="26"/>
      <c r="OC149" s="26"/>
      <c r="OD149" s="26"/>
      <c r="OE149" s="26"/>
      <c r="OF149" s="26"/>
      <c r="OG149" s="26"/>
      <c r="OH149" s="26"/>
      <c r="OI149" s="26"/>
      <c r="OJ149" s="26"/>
      <c r="OK149" s="26"/>
      <c r="OL149" s="26"/>
      <c r="OM149" s="26"/>
      <c r="ON149" s="26"/>
      <c r="OO149" s="26"/>
      <c r="OP149" s="26"/>
      <c r="OQ149" s="26"/>
      <c r="OR149" s="26"/>
      <c r="OS149" s="26"/>
      <c r="OT149" s="26"/>
      <c r="OU149" s="26"/>
      <c r="OV149" s="26"/>
      <c r="OW149" s="26"/>
      <c r="OX149" s="26"/>
      <c r="OY149" s="26"/>
      <c r="OZ149" s="26"/>
      <c r="PA149" s="26"/>
      <c r="PB149" s="26"/>
      <c r="PC149" s="26"/>
      <c r="PD149" s="26"/>
      <c r="PE149" s="26"/>
      <c r="PF149" s="26"/>
      <c r="PG149" s="26"/>
      <c r="PH149" s="26"/>
      <c r="PI149" s="26"/>
      <c r="PJ149" s="26"/>
      <c r="PK149" s="26"/>
      <c r="PL149" s="26"/>
      <c r="PM149" s="26"/>
      <c r="PN149" s="26"/>
      <c r="PO149" s="26"/>
      <c r="PP149" s="26"/>
      <c r="PQ149" s="26"/>
      <c r="PR149" s="26"/>
      <c r="PS149" s="26"/>
      <c r="PT149" s="26"/>
      <c r="PU149" s="26"/>
      <c r="PV149" s="26"/>
      <c r="PW149" s="26"/>
      <c r="PX149" s="26"/>
      <c r="PY149" s="26"/>
      <c r="PZ149" s="26"/>
      <c r="QA149" s="26"/>
      <c r="QB149" s="26"/>
      <c r="QC149" s="26"/>
      <c r="QD149" s="26"/>
      <c r="QE149" s="26"/>
      <c r="QF149" s="26"/>
      <c r="QG149" s="26"/>
      <c r="QH149" s="26"/>
      <c r="QI149" s="26"/>
      <c r="QJ149" s="26"/>
      <c r="QK149" s="26"/>
      <c r="QL149" s="26"/>
      <c r="QM149" s="26"/>
      <c r="QN149" s="26"/>
      <c r="QO149" s="26"/>
      <c r="QP149" s="26"/>
      <c r="QQ149" s="26"/>
      <c r="QR149" s="26"/>
      <c r="QS149" s="26"/>
      <c r="QT149" s="26"/>
      <c r="QU149" s="26"/>
      <c r="QV149" s="26"/>
      <c r="QW149" s="26"/>
      <c r="QX149" s="26"/>
      <c r="QY149" s="26"/>
      <c r="QZ149" s="26"/>
      <c r="RA149" s="26"/>
      <c r="RB149" s="26"/>
      <c r="RC149" s="26"/>
      <c r="RD149" s="26"/>
      <c r="RE149" s="26"/>
      <c r="RF149" s="26"/>
      <c r="RG149" s="26"/>
      <c r="RH149" s="26"/>
      <c r="RI149" s="26"/>
      <c r="RJ149" s="26"/>
      <c r="RK149" s="26"/>
      <c r="RL149" s="26"/>
      <c r="RM149" s="26"/>
      <c r="RN149" s="26"/>
      <c r="RO149" s="26"/>
      <c r="RP149" s="26"/>
      <c r="RQ149" s="26"/>
      <c r="RR149" s="26"/>
      <c r="RS149" s="26"/>
      <c r="RT149" s="26"/>
      <c r="RU149" s="26"/>
      <c r="RV149" s="26"/>
      <c r="RW149" s="26"/>
      <c r="RX149" s="26"/>
      <c r="RY149" s="26"/>
      <c r="RZ149" s="26"/>
      <c r="SA149" s="26"/>
      <c r="SB149" s="26"/>
      <c r="SC149" s="26"/>
      <c r="SD149" s="26"/>
      <c r="SE149" s="26"/>
      <c r="SF149" s="26"/>
      <c r="SG149" s="26"/>
      <c r="SH149" s="26"/>
      <c r="SI149" s="26"/>
      <c r="SJ149" s="26"/>
      <c r="SK149" s="26"/>
      <c r="SL149" s="26"/>
      <c r="SM149" s="26"/>
      <c r="SN149" s="26"/>
      <c r="SO149" s="26"/>
      <c r="SP149" s="26"/>
      <c r="SQ149" s="26"/>
      <c r="SR149" s="26"/>
      <c r="SS149" s="26"/>
      <c r="ST149" s="26"/>
      <c r="SU149" s="26"/>
      <c r="SV149" s="26"/>
      <c r="SW149" s="26"/>
      <c r="SX149" s="26"/>
      <c r="SY149" s="26"/>
      <c r="SZ149" s="26"/>
      <c r="TA149" s="26"/>
      <c r="TB149" s="26"/>
      <c r="TC149" s="26"/>
      <c r="TD149" s="26"/>
      <c r="TE149" s="26"/>
      <c r="TF149" s="26"/>
      <c r="TG149" s="26"/>
      <c r="TH149" s="26"/>
      <c r="TI149" s="26"/>
      <c r="TJ149" s="26"/>
      <c r="TK149" s="26"/>
      <c r="TL149" s="26"/>
      <c r="TM149" s="26"/>
      <c r="TN149" s="26"/>
      <c r="TO149" s="26"/>
      <c r="TP149" s="26"/>
      <c r="TQ149" s="26"/>
      <c r="TR149" s="26"/>
      <c r="TS149" s="26"/>
      <c r="TT149" s="26"/>
      <c r="TU149" s="26"/>
      <c r="TV149" s="26"/>
      <c r="TW149" s="26"/>
      <c r="TX149" s="26"/>
      <c r="TY149" s="26"/>
      <c r="TZ149" s="26"/>
      <c r="UA149" s="26"/>
      <c r="UB149" s="26"/>
      <c r="UC149" s="26"/>
      <c r="UD149" s="26"/>
      <c r="UE149" s="26"/>
      <c r="UF149" s="26"/>
      <c r="UG149" s="26"/>
      <c r="UH149" s="26"/>
      <c r="UI149" s="26"/>
      <c r="UJ149" s="26"/>
      <c r="UK149" s="26"/>
      <c r="UL149" s="26"/>
      <c r="UM149" s="26"/>
      <c r="UN149" s="26"/>
      <c r="UO149" s="26"/>
      <c r="UP149" s="26"/>
      <c r="UQ149" s="26"/>
      <c r="UR149" s="26"/>
      <c r="US149" s="26"/>
      <c r="UT149" s="26"/>
      <c r="UU149" s="26"/>
      <c r="UV149" s="26"/>
      <c r="UW149" s="26"/>
      <c r="UX149" s="26"/>
      <c r="UY149" s="26"/>
      <c r="UZ149" s="26"/>
      <c r="VA149" s="26"/>
      <c r="VB149" s="26"/>
      <c r="VC149" s="26"/>
      <c r="VD149" s="26"/>
      <c r="VE149" s="26"/>
      <c r="VF149" s="26"/>
      <c r="VG149" s="26"/>
      <c r="VH149" s="26"/>
      <c r="VI149" s="26"/>
      <c r="VJ149" s="26"/>
      <c r="VK149" s="26"/>
      <c r="VL149" s="26"/>
      <c r="VM149" s="26"/>
      <c r="VN149" s="26"/>
      <c r="VO149" s="26"/>
      <c r="VP149" s="26"/>
      <c r="VQ149" s="26"/>
      <c r="VR149" s="26"/>
      <c r="VS149" s="26"/>
      <c r="VT149" s="26"/>
      <c r="VU149" s="26"/>
      <c r="VV149" s="26"/>
      <c r="VW149" s="26"/>
      <c r="VX149" s="26"/>
      <c r="VY149" s="26"/>
      <c r="VZ149" s="26"/>
      <c r="WA149" s="26"/>
      <c r="WB149" s="26"/>
      <c r="WC149" s="26"/>
      <c r="WD149" s="26"/>
      <c r="WE149" s="26"/>
      <c r="WF149" s="26"/>
      <c r="WG149" s="26"/>
      <c r="WH149" s="26"/>
      <c r="WI149" s="26"/>
      <c r="WJ149" s="26"/>
      <c r="WK149" s="26"/>
      <c r="WL149" s="26"/>
      <c r="WM149" s="26"/>
      <c r="WN149" s="26"/>
      <c r="WO149" s="26"/>
      <c r="WP149" s="26"/>
      <c r="WQ149" s="26"/>
      <c r="WR149" s="26"/>
      <c r="WS149" s="26"/>
      <c r="WT149" s="26"/>
      <c r="WU149" s="26"/>
      <c r="WV149" s="26"/>
      <c r="WW149" s="26"/>
      <c r="WX149" s="26"/>
      <c r="WY149" s="26"/>
      <c r="WZ149" s="26"/>
      <c r="XA149" s="26"/>
      <c r="XB149" s="26"/>
      <c r="XC149" s="26"/>
      <c r="XD149" s="26"/>
      <c r="XE149" s="26"/>
      <c r="XF149" s="26"/>
      <c r="XG149" s="26"/>
      <c r="XH149" s="26"/>
      <c r="XI149" s="26"/>
      <c r="XJ149" s="26"/>
      <c r="XK149" s="26"/>
      <c r="XL149" s="26"/>
      <c r="XM149" s="26"/>
      <c r="XN149" s="26"/>
      <c r="XO149" s="26"/>
      <c r="XP149" s="26"/>
      <c r="XQ149" s="26"/>
      <c r="XR149" s="26"/>
      <c r="XS149" s="26"/>
      <c r="XT149" s="26"/>
      <c r="XU149" s="26"/>
      <c r="XV149" s="26"/>
      <c r="XW149" s="26"/>
      <c r="XX149" s="26"/>
      <c r="XY149" s="26"/>
      <c r="XZ149" s="26"/>
      <c r="YA149" s="26"/>
      <c r="YB149" s="26"/>
      <c r="YC149" s="26"/>
      <c r="YD149" s="26"/>
      <c r="YE149" s="26"/>
      <c r="YF149" s="26"/>
      <c r="YG149" s="26"/>
      <c r="YH149" s="26"/>
      <c r="YI149" s="26"/>
      <c r="YJ149" s="26"/>
      <c r="YK149" s="26"/>
      <c r="YL149" s="26"/>
      <c r="YM149" s="26"/>
      <c r="YN149" s="26"/>
      <c r="YO149" s="26"/>
      <c r="YP149" s="26"/>
      <c r="YQ149" s="26"/>
      <c r="YR149" s="26"/>
      <c r="YS149" s="26"/>
      <c r="YT149" s="26"/>
      <c r="YU149" s="26"/>
      <c r="YV149" s="26"/>
      <c r="YW149" s="26"/>
      <c r="YX149" s="26"/>
      <c r="YY149" s="26"/>
      <c r="YZ149" s="26"/>
      <c r="ZA149" s="26"/>
      <c r="ZB149" s="26"/>
      <c r="ZC149" s="26"/>
      <c r="ZD149" s="26"/>
      <c r="ZE149" s="26"/>
      <c r="ZF149" s="26"/>
      <c r="ZG149" s="26"/>
      <c r="ZH149" s="26"/>
      <c r="ZI149" s="26"/>
      <c r="ZJ149" s="26"/>
      <c r="ZK149" s="26"/>
      <c r="ZL149" s="26"/>
      <c r="ZM149" s="26"/>
      <c r="ZN149" s="26"/>
      <c r="ZO149" s="26"/>
      <c r="ZP149" s="26"/>
      <c r="ZQ149" s="26"/>
      <c r="ZR149" s="26"/>
      <c r="ZS149" s="26"/>
      <c r="ZT149" s="26"/>
      <c r="ZU149" s="26"/>
      <c r="ZV149" s="26"/>
      <c r="ZW149" s="26"/>
      <c r="ZX149" s="26"/>
      <c r="ZY149" s="26"/>
      <c r="ZZ149" s="26"/>
      <c r="AAA149" s="26"/>
      <c r="AAB149" s="26"/>
      <c r="AAC149" s="26"/>
      <c r="AAD149" s="26"/>
      <c r="AAE149" s="26"/>
      <c r="AAF149" s="26"/>
      <c r="AAG149" s="26"/>
      <c r="AAH149" s="26"/>
      <c r="AAI149" s="26"/>
      <c r="AAJ149" s="26"/>
      <c r="AAK149" s="26"/>
      <c r="AAL149" s="26"/>
      <c r="AAM149" s="26"/>
      <c r="AAN149" s="26"/>
      <c r="AAO149" s="26"/>
      <c r="AAP149" s="26"/>
      <c r="AAQ149" s="26"/>
      <c r="AAR149" s="26"/>
      <c r="AAS149" s="26"/>
      <c r="AAT149" s="26"/>
      <c r="AAU149" s="26"/>
      <c r="AAV149" s="26"/>
      <c r="AAW149" s="26"/>
      <c r="AAX149" s="26"/>
      <c r="AAY149" s="26"/>
      <c r="AAZ149" s="26"/>
      <c r="ABA149" s="26"/>
      <c r="ABB149" s="26"/>
      <c r="ABC149" s="26"/>
      <c r="ABD149" s="26"/>
      <c r="ABE149" s="26"/>
      <c r="ABF149" s="26"/>
      <c r="ABG149" s="26"/>
      <c r="ABH149" s="26"/>
      <c r="ABI149" s="26"/>
      <c r="ABJ149" s="26"/>
      <c r="ABK149" s="26"/>
      <c r="ABL149" s="26"/>
      <c r="ABM149" s="26"/>
      <c r="ABN149" s="26"/>
      <c r="ABO149" s="26"/>
      <c r="ABP149" s="26"/>
      <c r="ABQ149" s="26"/>
      <c r="ABR149" s="26"/>
      <c r="ABS149" s="26"/>
      <c r="ABT149" s="26"/>
      <c r="ABU149" s="26"/>
      <c r="ABV149" s="26"/>
      <c r="ABW149" s="26"/>
      <c r="ABX149" s="26"/>
      <c r="ABY149" s="26"/>
      <c r="ABZ149" s="26"/>
      <c r="ACA149" s="26"/>
      <c r="ACB149" s="26"/>
      <c r="ACC149" s="26"/>
      <c r="ACD149" s="26"/>
      <c r="ACE149" s="26"/>
      <c r="ACF149" s="26"/>
      <c r="ACG149" s="26"/>
      <c r="ACH149" s="26"/>
      <c r="ACI149" s="26"/>
      <c r="ACJ149" s="26"/>
      <c r="ACK149" s="26"/>
      <c r="ACL149" s="26"/>
      <c r="ACM149" s="26"/>
      <c r="ACN149" s="26"/>
      <c r="ACO149" s="26"/>
      <c r="ACP149" s="26"/>
      <c r="ACQ149" s="26"/>
      <c r="ACR149" s="26"/>
      <c r="ACS149" s="26"/>
      <c r="ACT149" s="26"/>
      <c r="ACU149" s="26"/>
      <c r="ACV149" s="26"/>
      <c r="ACW149" s="26"/>
      <c r="ACX149" s="26"/>
      <c r="ACY149" s="26"/>
      <c r="ACZ149" s="26"/>
      <c r="ADA149" s="26"/>
      <c r="ADB149" s="26"/>
      <c r="ADC149" s="26"/>
      <c r="ADD149" s="26"/>
      <c r="ADE149" s="26"/>
      <c r="ADF149" s="26"/>
      <c r="ADG149" s="26"/>
      <c r="ADH149" s="26"/>
      <c r="ADI149" s="26"/>
      <c r="ADJ149" s="26"/>
      <c r="ADK149" s="26"/>
      <c r="ADL149" s="26"/>
      <c r="ADM149" s="26"/>
      <c r="ADN149" s="26"/>
      <c r="ADO149" s="26"/>
      <c r="ADP149" s="26"/>
      <c r="ADQ149" s="26"/>
      <c r="ADR149" s="26"/>
      <c r="ADS149" s="26"/>
      <c r="ADT149" s="26"/>
      <c r="ADU149" s="26"/>
      <c r="ADV149" s="26"/>
      <c r="ADW149" s="26"/>
      <c r="ADX149" s="26"/>
      <c r="ADY149" s="26"/>
      <c r="ADZ149" s="26"/>
      <c r="AEA149" s="26"/>
      <c r="AEB149" s="26"/>
      <c r="AEC149" s="26"/>
      <c r="AED149" s="26"/>
      <c r="AEE149" s="26"/>
      <c r="AEF149" s="26"/>
      <c r="AEG149" s="26"/>
      <c r="AEH149" s="26"/>
      <c r="AEI149" s="26"/>
      <c r="AEJ149" s="26"/>
      <c r="AEK149" s="26"/>
      <c r="AEL149" s="26"/>
      <c r="AEM149" s="26"/>
      <c r="AEN149" s="26"/>
      <c r="AEO149" s="26"/>
      <c r="AEP149" s="26"/>
      <c r="AEQ149" s="26"/>
      <c r="AER149" s="26"/>
      <c r="AES149" s="26"/>
      <c r="AET149" s="26"/>
      <c r="AEU149" s="26"/>
      <c r="AEV149" s="26"/>
      <c r="AEW149" s="26"/>
      <c r="AEX149" s="26"/>
      <c r="AEY149" s="26"/>
      <c r="AEZ149" s="26"/>
      <c r="AFA149" s="26"/>
      <c r="AFB149" s="26"/>
      <c r="AFC149" s="26"/>
      <c r="AFD149" s="26"/>
      <c r="AFE149" s="26"/>
      <c r="AFF149" s="26"/>
      <c r="AFG149" s="26"/>
      <c r="AFH149" s="26"/>
      <c r="AFI149" s="26"/>
      <c r="AFJ149" s="26"/>
      <c r="AFK149" s="26"/>
      <c r="AFL149" s="26"/>
      <c r="AFM149" s="26"/>
      <c r="AFN149" s="26"/>
      <c r="AFO149" s="26"/>
      <c r="AFP149" s="26"/>
      <c r="AFQ149" s="26"/>
      <c r="AFR149" s="26"/>
      <c r="AFS149" s="26"/>
      <c r="AFT149" s="26"/>
      <c r="AFU149" s="26"/>
      <c r="AFV149" s="26"/>
      <c r="AFW149" s="26"/>
      <c r="AFX149" s="26"/>
      <c r="AFY149" s="26"/>
      <c r="AFZ149" s="26"/>
      <c r="AGA149" s="26"/>
      <c r="AGB149" s="26"/>
      <c r="AGC149" s="26"/>
      <c r="AGD149" s="26"/>
      <c r="AGE149" s="26"/>
      <c r="AGF149" s="26"/>
      <c r="AGG149" s="26"/>
      <c r="AGH149" s="26"/>
      <c r="AGI149" s="26"/>
      <c r="AGJ149" s="26"/>
      <c r="AGK149" s="26"/>
      <c r="AGL149" s="26"/>
      <c r="AGM149" s="26"/>
      <c r="AGN149" s="26"/>
      <c r="AGO149" s="26"/>
      <c r="AGP149" s="26"/>
      <c r="AGQ149" s="26"/>
      <c r="AGR149" s="26"/>
      <c r="AGS149" s="26"/>
      <c r="AGT149" s="26"/>
      <c r="AGU149" s="26"/>
      <c r="AGV149" s="26"/>
      <c r="AGW149" s="26"/>
      <c r="AGX149" s="26"/>
      <c r="AGY149" s="26"/>
      <c r="AGZ149" s="26"/>
      <c r="AHA149" s="26"/>
      <c r="AHB149" s="26"/>
      <c r="AHC149" s="26"/>
      <c r="AHD149" s="26"/>
      <c r="AHE149" s="26"/>
      <c r="AHF149" s="26"/>
      <c r="AHG149" s="26"/>
      <c r="AHH149" s="26"/>
      <c r="AHI149" s="26"/>
      <c r="AHJ149" s="26"/>
      <c r="AHK149" s="26"/>
      <c r="AHL149" s="26"/>
      <c r="AHM149" s="26"/>
      <c r="AHN149" s="26"/>
      <c r="AHO149" s="26"/>
      <c r="AHP149" s="26"/>
      <c r="AHQ149" s="26"/>
      <c r="AHR149" s="26"/>
      <c r="AHS149" s="26"/>
      <c r="AHT149" s="26"/>
      <c r="AHU149" s="26"/>
      <c r="AHV149" s="26"/>
      <c r="AHW149" s="26"/>
      <c r="AHX149" s="26"/>
      <c r="AHY149" s="26"/>
      <c r="AHZ149" s="26"/>
      <c r="AIA149" s="26"/>
      <c r="AIB149" s="26"/>
      <c r="AIC149" s="26"/>
      <c r="AID149" s="26"/>
      <c r="AIE149" s="26"/>
      <c r="AIF149" s="26"/>
      <c r="AIG149" s="26"/>
      <c r="AIH149" s="26"/>
      <c r="AII149" s="26"/>
      <c r="AIJ149" s="26"/>
      <c r="AIK149" s="26"/>
      <c r="AIL149" s="26"/>
      <c r="AIM149" s="26"/>
      <c r="AIN149" s="26"/>
      <c r="AIO149" s="26"/>
      <c r="AIP149" s="26"/>
      <c r="AIQ149" s="26"/>
      <c r="AIR149" s="26"/>
      <c r="AIS149" s="26"/>
      <c r="AIT149" s="26"/>
      <c r="AIU149" s="26"/>
      <c r="AIV149" s="26"/>
      <c r="AIW149" s="26"/>
      <c r="AIX149" s="26"/>
      <c r="AIY149" s="26"/>
      <c r="AIZ149" s="26"/>
      <c r="AJA149" s="26"/>
      <c r="AJB149" s="26"/>
      <c r="AJC149" s="26"/>
      <c r="AJD149" s="26"/>
      <c r="AJE149" s="26"/>
      <c r="AJF149" s="26"/>
      <c r="AJG149" s="26"/>
      <c r="AJH149" s="26"/>
      <c r="AJI149" s="26"/>
      <c r="AJJ149" s="26"/>
      <c r="AJK149" s="26"/>
      <c r="AJL149" s="26"/>
      <c r="AJM149" s="26"/>
      <c r="AJN149" s="26"/>
      <c r="AJO149" s="26"/>
      <c r="AJP149" s="26"/>
      <c r="AJQ149" s="26"/>
      <c r="AJR149" s="26"/>
      <c r="AJS149" s="26"/>
      <c r="AJT149" s="26"/>
      <c r="AJU149" s="26"/>
      <c r="AJV149" s="26"/>
      <c r="AJW149" s="26"/>
      <c r="AJX149" s="26"/>
      <c r="AJY149" s="26"/>
      <c r="AJZ149" s="26"/>
      <c r="AKA149" s="26"/>
      <c r="AKB149" s="26"/>
      <c r="AKC149" s="26"/>
      <c r="AKD149" s="26"/>
      <c r="AKE149" s="26"/>
      <c r="AKF149" s="26"/>
      <c r="AKG149" s="26"/>
      <c r="AKH149" s="26"/>
      <c r="AKI149" s="26"/>
      <c r="AKJ149" s="26"/>
      <c r="AKK149" s="26"/>
      <c r="AKL149" s="26"/>
      <c r="AKM149" s="26"/>
      <c r="AKN149" s="26"/>
      <c r="AKO149" s="26"/>
      <c r="AKP149" s="26"/>
      <c r="AKQ149" s="26"/>
      <c r="AKR149" s="26"/>
      <c r="AKS149" s="26"/>
      <c r="AKT149" s="26"/>
      <c r="AKU149" s="26"/>
      <c r="AKV149" s="26"/>
      <c r="AKW149" s="26"/>
      <c r="AKX149" s="26"/>
      <c r="AKY149" s="26"/>
      <c r="AKZ149" s="26"/>
      <c r="ALA149" s="26"/>
      <c r="ALB149" s="26"/>
      <c r="ALC149" s="26"/>
      <c r="ALD149" s="26"/>
      <c r="ALE149" s="26"/>
      <c r="ALF149" s="26"/>
      <c r="ALG149" s="26"/>
      <c r="ALH149" s="26"/>
      <c r="ALI149" s="26"/>
      <c r="ALJ149" s="26"/>
      <c r="ALK149" s="26"/>
      <c r="ALL149" s="26"/>
      <c r="ALM149" s="26"/>
      <c r="ALN149" s="26"/>
      <c r="ALO149" s="26"/>
      <c r="ALP149" s="26"/>
      <c r="ALQ149" s="26"/>
      <c r="ALR149" s="26"/>
      <c r="ALS149" s="26"/>
      <c r="ALT149" s="26"/>
      <c r="ALU149" s="26"/>
      <c r="ALV149" s="26"/>
      <c r="ALW149" s="26"/>
      <c r="ALX149" s="26"/>
      <c r="ALY149" s="26"/>
      <c r="ALZ149" s="26"/>
      <c r="AMA149" s="26"/>
      <c r="AMB149" s="26"/>
      <c r="AMC149" s="26"/>
      <c r="AMD149" s="26"/>
      <c r="AME149" s="26"/>
      <c r="AMF149" s="26"/>
      <c r="AMG149" s="26"/>
      <c r="AMH149" s="26"/>
      <c r="AMI149" s="26"/>
      <c r="AMJ149" s="26"/>
      <c r="AMK149" s="26"/>
      <c r="AML149" s="26"/>
      <c r="AMM149" s="26"/>
      <c r="AMN149" s="26"/>
      <c r="AMO149" s="26"/>
      <c r="AMP149" s="26"/>
      <c r="AMQ149" s="26"/>
      <c r="AMR149" s="26"/>
      <c r="AMS149" s="26"/>
      <c r="AMT149" s="26"/>
      <c r="AMU149" s="26"/>
      <c r="AMV149" s="26"/>
      <c r="AMW149" s="26"/>
      <c r="AMX149" s="26"/>
      <c r="AMY149" s="26"/>
      <c r="AMZ149" s="26"/>
      <c r="ANA149" s="26"/>
      <c r="ANB149" s="26"/>
      <c r="ANC149" s="26"/>
      <c r="AND149" s="26"/>
      <c r="ANE149" s="26"/>
      <c r="ANF149" s="26"/>
      <c r="ANG149" s="26"/>
      <c r="ANH149" s="26"/>
      <c r="ANI149" s="26"/>
      <c r="ANJ149" s="26"/>
      <c r="ANK149" s="26"/>
      <c r="ANL149" s="26"/>
      <c r="ANM149" s="26"/>
      <c r="ANN149" s="26"/>
      <c r="ANO149" s="26"/>
      <c r="ANP149" s="26"/>
      <c r="ANQ149" s="26"/>
      <c r="ANR149" s="26"/>
      <c r="ANS149" s="26"/>
      <c r="ANT149" s="26"/>
      <c r="ANU149" s="26"/>
      <c r="ANV149" s="26"/>
      <c r="ANW149" s="26"/>
      <c r="ANX149" s="26"/>
      <c r="ANY149" s="26"/>
      <c r="ANZ149" s="26"/>
      <c r="AOA149" s="26"/>
      <c r="AOB149" s="26"/>
      <c r="AOC149" s="26"/>
      <c r="AOD149" s="26"/>
      <c r="AOE149" s="26"/>
      <c r="AOF149" s="26"/>
      <c r="AOG149" s="26"/>
      <c r="AOH149" s="26"/>
      <c r="AOI149" s="26"/>
      <c r="AOJ149" s="26"/>
      <c r="AOK149" s="26"/>
      <c r="AOL149" s="26"/>
      <c r="AOM149" s="26"/>
      <c r="AON149" s="26"/>
      <c r="AOO149" s="26"/>
      <c r="AOP149" s="26"/>
      <c r="AOQ149" s="26"/>
      <c r="AOR149" s="26"/>
      <c r="AOS149" s="26"/>
      <c r="AOT149" s="26"/>
      <c r="AOU149" s="26"/>
      <c r="AOV149" s="26"/>
      <c r="AOW149" s="26"/>
      <c r="AOX149" s="26"/>
      <c r="AOY149" s="26"/>
      <c r="AOZ149" s="26"/>
      <c r="APA149" s="26"/>
      <c r="APB149" s="26"/>
      <c r="APC149" s="26"/>
      <c r="APD149" s="26"/>
      <c r="APE149" s="26"/>
      <c r="APF149" s="26"/>
      <c r="APG149" s="26"/>
      <c r="APH149" s="26"/>
      <c r="API149" s="26"/>
      <c r="APJ149" s="26"/>
      <c r="APK149" s="26"/>
      <c r="APL149" s="26"/>
      <c r="APM149" s="26"/>
      <c r="APN149" s="26"/>
      <c r="APO149" s="26"/>
      <c r="APP149" s="26"/>
      <c r="APQ149" s="26"/>
      <c r="APR149" s="26"/>
      <c r="APS149" s="26"/>
      <c r="APT149" s="26"/>
      <c r="APU149" s="26"/>
      <c r="APV149" s="26"/>
      <c r="APW149" s="26"/>
      <c r="APX149" s="26"/>
      <c r="APY149" s="26"/>
      <c r="APZ149" s="26"/>
      <c r="AQA149" s="26"/>
      <c r="AQB149" s="26"/>
      <c r="AQC149" s="26"/>
      <c r="AQD149" s="26"/>
      <c r="AQE149" s="26"/>
      <c r="AQF149" s="26"/>
      <c r="AQG149" s="26"/>
      <c r="AQH149" s="26"/>
      <c r="AQI149" s="26"/>
      <c r="AQJ149" s="26"/>
      <c r="AQK149" s="26"/>
      <c r="AQL149" s="26"/>
      <c r="AQM149" s="26"/>
      <c r="AQN149" s="26"/>
      <c r="AQO149" s="26"/>
      <c r="AQP149" s="26"/>
      <c r="AQQ149" s="26"/>
      <c r="AQR149" s="26"/>
      <c r="AQS149" s="26"/>
      <c r="AQT149" s="26"/>
      <c r="AQU149" s="26"/>
      <c r="AQV149" s="26"/>
      <c r="AQW149" s="26"/>
      <c r="AQX149" s="26"/>
      <c r="AQY149" s="26"/>
      <c r="AQZ149" s="26"/>
      <c r="ARA149" s="26"/>
      <c r="ARB149" s="26"/>
      <c r="ARC149" s="26"/>
      <c r="ARD149" s="26"/>
      <c r="ARE149" s="26"/>
      <c r="ARF149" s="26"/>
      <c r="ARG149" s="26"/>
      <c r="ARH149" s="26"/>
      <c r="ARI149" s="26"/>
      <c r="ARJ149" s="26"/>
      <c r="ARK149" s="26"/>
      <c r="ARL149" s="26"/>
      <c r="ARM149" s="26"/>
      <c r="ARN149" s="26"/>
      <c r="ARO149" s="26"/>
      <c r="ARP149" s="26"/>
      <c r="ARQ149" s="26"/>
      <c r="ARR149" s="26"/>
      <c r="ARS149" s="26"/>
      <c r="ART149" s="26"/>
      <c r="ARU149" s="26"/>
      <c r="ARV149" s="26"/>
      <c r="ARW149" s="26"/>
      <c r="ARX149" s="26"/>
      <c r="ARY149" s="26"/>
      <c r="ARZ149" s="26"/>
      <c r="ASA149" s="26"/>
      <c r="ASB149" s="26"/>
      <c r="ASC149" s="26"/>
      <c r="ASD149" s="26"/>
      <c r="ASE149" s="26"/>
      <c r="ASF149" s="26"/>
      <c r="ASG149" s="26"/>
      <c r="ASH149" s="26"/>
      <c r="ASI149" s="26"/>
      <c r="ASJ149" s="26"/>
      <c r="ASK149" s="26"/>
      <c r="ASL149" s="26"/>
      <c r="ASM149" s="26"/>
      <c r="ASN149" s="26"/>
      <c r="ASO149" s="26"/>
      <c r="ASP149" s="26"/>
      <c r="ASQ149" s="26"/>
      <c r="ASR149" s="26"/>
      <c r="ASS149" s="26"/>
      <c r="AST149" s="26"/>
      <c r="ASU149" s="26"/>
      <c r="ASV149" s="26"/>
      <c r="ASW149" s="26"/>
      <c r="ASX149" s="26"/>
      <c r="ASY149" s="26"/>
      <c r="ASZ149" s="26"/>
      <c r="ATA149" s="26"/>
      <c r="ATB149" s="26"/>
      <c r="ATC149" s="26"/>
      <c r="ATD149" s="26"/>
      <c r="ATE149" s="26"/>
      <c r="ATF149" s="26"/>
      <c r="ATG149" s="26"/>
      <c r="ATH149" s="26"/>
      <c r="ATI149" s="26"/>
      <c r="ATJ149" s="26"/>
      <c r="ATK149" s="26"/>
      <c r="ATL149" s="26"/>
      <c r="ATM149" s="26"/>
      <c r="ATN149" s="26"/>
      <c r="ATO149" s="26"/>
      <c r="ATP149" s="26"/>
      <c r="ATQ149" s="26"/>
      <c r="ATR149" s="26"/>
      <c r="ATS149" s="26"/>
      <c r="ATT149" s="26"/>
      <c r="ATU149" s="26"/>
      <c r="ATV149" s="26"/>
      <c r="ATW149" s="26"/>
      <c r="ATX149" s="26"/>
      <c r="ATY149" s="26"/>
      <c r="ATZ149" s="26"/>
      <c r="AUA149" s="26"/>
      <c r="AUB149" s="26"/>
      <c r="AUC149" s="26"/>
      <c r="AUD149" s="26"/>
      <c r="AUE149" s="26"/>
      <c r="AUF149" s="26"/>
      <c r="AUG149" s="26"/>
      <c r="AUH149" s="26"/>
      <c r="AUI149" s="26"/>
      <c r="AUJ149" s="26"/>
      <c r="AUK149" s="26"/>
      <c r="AUL149" s="26"/>
      <c r="AUM149" s="26"/>
      <c r="AUN149" s="26"/>
      <c r="AUO149" s="26"/>
      <c r="AUP149" s="26"/>
      <c r="AUQ149" s="26"/>
      <c r="AUR149" s="26"/>
      <c r="AUS149" s="26"/>
      <c r="AUT149" s="26"/>
      <c r="AUU149" s="26"/>
      <c r="AUV149" s="26"/>
      <c r="AUW149" s="26"/>
      <c r="AUX149" s="26"/>
      <c r="AUY149" s="26"/>
      <c r="AUZ149" s="26"/>
      <c r="AVA149" s="26"/>
      <c r="AVB149" s="26"/>
      <c r="AVC149" s="26"/>
      <c r="AVD149" s="26"/>
      <c r="AVE149" s="26"/>
      <c r="AVF149" s="26"/>
      <c r="AVG149" s="26"/>
      <c r="AVH149" s="26"/>
      <c r="AVI149" s="26"/>
      <c r="AVJ149" s="26"/>
      <c r="AVK149" s="26"/>
      <c r="AVL149" s="26"/>
      <c r="AVM149" s="26"/>
      <c r="AVN149" s="26"/>
      <c r="AVO149" s="26"/>
      <c r="AVP149" s="26"/>
      <c r="AVQ149" s="26"/>
      <c r="AVR149" s="26"/>
      <c r="AVS149" s="26"/>
      <c r="AVT149" s="26"/>
      <c r="AVU149" s="26"/>
      <c r="AVV149" s="26"/>
      <c r="AVW149" s="26"/>
      <c r="AVX149" s="26"/>
      <c r="AVY149" s="26"/>
      <c r="AVZ149" s="26"/>
      <c r="AWA149" s="26"/>
      <c r="AWB149" s="26"/>
      <c r="AWC149" s="26"/>
      <c r="AWD149" s="26"/>
      <c r="AWE149" s="26"/>
      <c r="AWF149" s="26"/>
      <c r="AWG149" s="26"/>
      <c r="AWH149" s="26"/>
      <c r="AWI149" s="26"/>
      <c r="AWJ149" s="26"/>
      <c r="AWK149" s="26"/>
      <c r="AWL149" s="26"/>
      <c r="AWM149" s="26"/>
      <c r="AWN149" s="26"/>
      <c r="AWO149" s="26"/>
      <c r="AWP149" s="26"/>
      <c r="AWQ149" s="26"/>
      <c r="AWR149" s="26"/>
      <c r="AWS149" s="26"/>
      <c r="AWT149" s="26"/>
      <c r="AWU149" s="26"/>
      <c r="AWV149" s="26"/>
      <c r="AWW149" s="26"/>
      <c r="AWX149" s="26"/>
      <c r="AWY149" s="26"/>
      <c r="AWZ149" s="26"/>
      <c r="AXA149" s="26"/>
      <c r="AXB149" s="26"/>
      <c r="AXC149" s="26"/>
      <c r="AXD149" s="26"/>
      <c r="AXE149" s="26"/>
      <c r="AXF149" s="26"/>
      <c r="AXG149" s="26"/>
      <c r="AXH149" s="26"/>
      <c r="AXI149" s="26"/>
      <c r="AXJ149" s="26"/>
      <c r="AXK149" s="26"/>
      <c r="AXL149" s="26"/>
      <c r="AXM149" s="26"/>
      <c r="AXN149" s="26"/>
      <c r="AXO149" s="26"/>
      <c r="AXP149" s="26"/>
      <c r="AXQ149" s="26"/>
      <c r="AXR149" s="26"/>
      <c r="AXS149" s="26"/>
      <c r="AXT149" s="26"/>
      <c r="AXU149" s="26"/>
      <c r="AXV149" s="26"/>
      <c r="AXW149" s="26"/>
      <c r="AXX149" s="26"/>
      <c r="AXY149" s="26"/>
      <c r="AXZ149" s="26"/>
      <c r="AYA149" s="26"/>
      <c r="AYB149" s="26"/>
      <c r="AYC149" s="26"/>
      <c r="AYD149" s="26"/>
      <c r="AYE149" s="26"/>
      <c r="AYF149" s="26"/>
      <c r="AYG149" s="26"/>
      <c r="AYH149" s="26"/>
      <c r="AYI149" s="26"/>
      <c r="AYJ149" s="26"/>
      <c r="AYK149" s="26"/>
      <c r="AYL149" s="26"/>
      <c r="AYM149" s="26"/>
      <c r="AYN149" s="26"/>
      <c r="AYO149" s="26"/>
      <c r="AYP149" s="26"/>
      <c r="AYQ149" s="26"/>
      <c r="AYR149" s="26"/>
      <c r="AYS149" s="26"/>
      <c r="AYT149" s="26"/>
      <c r="AYU149" s="26"/>
      <c r="AYV149" s="26"/>
      <c r="AYW149" s="26"/>
      <c r="AYX149" s="26"/>
      <c r="AYY149" s="26"/>
      <c r="AYZ149" s="26"/>
      <c r="AZA149" s="26"/>
      <c r="AZB149" s="26"/>
      <c r="AZC149" s="26"/>
      <c r="AZD149" s="26"/>
      <c r="AZE149" s="26"/>
      <c r="AZF149" s="26"/>
      <c r="AZG149" s="26"/>
      <c r="AZH149" s="26"/>
      <c r="AZI149" s="26"/>
      <c r="AZJ149" s="26"/>
      <c r="AZK149" s="26"/>
      <c r="AZL149" s="26"/>
      <c r="AZM149" s="26"/>
      <c r="AZN149" s="26"/>
      <c r="AZO149" s="26"/>
      <c r="AZP149" s="26"/>
      <c r="AZQ149" s="26"/>
      <c r="AZR149" s="26"/>
      <c r="AZS149" s="26"/>
      <c r="AZT149" s="26"/>
      <c r="AZU149" s="26"/>
      <c r="AZV149" s="26"/>
      <c r="AZW149" s="26"/>
      <c r="AZX149" s="26"/>
      <c r="AZY149" s="26"/>
      <c r="AZZ149" s="26"/>
      <c r="BAA149" s="26"/>
      <c r="BAB149" s="26"/>
      <c r="BAC149" s="26"/>
      <c r="BAD149" s="26"/>
      <c r="BAE149" s="26"/>
      <c r="BAF149" s="26"/>
      <c r="BAG149" s="26"/>
      <c r="BAH149" s="26"/>
      <c r="BAI149" s="26"/>
      <c r="BAJ149" s="26"/>
      <c r="BAK149" s="26"/>
      <c r="BAL149" s="26"/>
      <c r="BAM149" s="26"/>
      <c r="BAN149" s="26"/>
      <c r="BAO149" s="26"/>
      <c r="BAP149" s="26"/>
      <c r="BAQ149" s="26"/>
      <c r="BAR149" s="26"/>
      <c r="BAS149" s="26"/>
      <c r="BAT149" s="26"/>
      <c r="BAU149" s="26"/>
      <c r="BAV149" s="26"/>
      <c r="BAW149" s="26"/>
      <c r="BAX149" s="26"/>
      <c r="BAY149" s="26"/>
      <c r="BAZ149" s="26"/>
      <c r="BBA149" s="26"/>
      <c r="BBB149" s="26"/>
      <c r="BBC149" s="26"/>
      <c r="BBD149" s="26"/>
      <c r="BBE149" s="26"/>
      <c r="BBF149" s="26"/>
      <c r="BBG149" s="26"/>
      <c r="BBH149" s="26"/>
      <c r="BBI149" s="26"/>
      <c r="BBJ149" s="26"/>
      <c r="BBK149" s="26"/>
      <c r="BBL149" s="26"/>
      <c r="BBM149" s="26"/>
      <c r="BBN149" s="26"/>
      <c r="BBO149" s="26"/>
      <c r="BBP149" s="26"/>
      <c r="BBQ149" s="26"/>
      <c r="BBR149" s="26"/>
      <c r="BBS149" s="26"/>
      <c r="BBT149" s="26"/>
      <c r="BBU149" s="26"/>
      <c r="BBV149" s="26"/>
      <c r="BBW149" s="26"/>
      <c r="BBX149" s="26"/>
      <c r="BBY149" s="26"/>
      <c r="BBZ149" s="26"/>
      <c r="BCA149" s="26"/>
      <c r="BCB149" s="26"/>
      <c r="BCC149" s="26"/>
      <c r="BCD149" s="26"/>
      <c r="BCE149" s="26"/>
      <c r="BCF149" s="26"/>
      <c r="BCG149" s="26"/>
      <c r="BCH149" s="26"/>
      <c r="BCI149" s="26"/>
      <c r="BCJ149" s="26"/>
      <c r="BCK149" s="26"/>
      <c r="BCL149" s="26"/>
      <c r="BCM149" s="26"/>
      <c r="BCN149" s="26"/>
      <c r="BCO149" s="26"/>
      <c r="BCP149" s="26"/>
      <c r="BCQ149" s="26"/>
      <c r="BCR149" s="26"/>
      <c r="BCS149" s="26"/>
      <c r="BCT149" s="26"/>
      <c r="BCU149" s="26"/>
      <c r="BCV149" s="26"/>
      <c r="BCW149" s="26"/>
      <c r="BCX149" s="26"/>
      <c r="BCY149" s="26"/>
      <c r="BCZ149" s="26"/>
      <c r="BDA149" s="26"/>
      <c r="BDB149" s="26"/>
      <c r="BDC149" s="26"/>
      <c r="BDD149" s="26"/>
      <c r="BDE149" s="26"/>
      <c r="BDF149" s="26"/>
      <c r="BDG149" s="26"/>
      <c r="BDH149" s="26"/>
      <c r="BDI149" s="26"/>
      <c r="BDJ149" s="26"/>
      <c r="BDK149" s="26"/>
      <c r="BDL149" s="26"/>
      <c r="BDM149" s="26"/>
      <c r="BDN149" s="26"/>
      <c r="BDO149" s="26"/>
      <c r="BDP149" s="26"/>
      <c r="BDQ149" s="26"/>
      <c r="BDR149" s="26"/>
      <c r="BDS149" s="26"/>
      <c r="BDT149" s="26"/>
      <c r="BDU149" s="26"/>
      <c r="BDV149" s="26"/>
      <c r="BDW149" s="26"/>
      <c r="BDX149" s="26"/>
      <c r="BDY149" s="26"/>
      <c r="BDZ149" s="26"/>
      <c r="BEA149" s="26"/>
      <c r="BEB149" s="26"/>
      <c r="BEC149" s="26"/>
      <c r="BED149" s="26"/>
      <c r="BEE149" s="26"/>
      <c r="BEF149" s="26"/>
      <c r="BEG149" s="26"/>
      <c r="BEH149" s="26"/>
      <c r="BEI149" s="26"/>
      <c r="BEJ149" s="26"/>
      <c r="BEK149" s="26"/>
      <c r="BEL149" s="26"/>
      <c r="BEM149" s="26"/>
      <c r="BEN149" s="26"/>
      <c r="BEO149" s="26"/>
      <c r="BEP149" s="26"/>
      <c r="BEQ149" s="26"/>
      <c r="BER149" s="26"/>
      <c r="BES149" s="26"/>
      <c r="BET149" s="26"/>
      <c r="BEU149" s="26"/>
      <c r="BEV149" s="26"/>
      <c r="BEW149" s="26"/>
      <c r="BEX149" s="26"/>
      <c r="BEY149" s="26"/>
      <c r="BEZ149" s="26"/>
      <c r="BFA149" s="26"/>
      <c r="BFB149" s="26"/>
      <c r="BFC149" s="26"/>
      <c r="BFD149" s="26"/>
      <c r="BFE149" s="26"/>
      <c r="BFF149" s="26"/>
      <c r="BFG149" s="26"/>
      <c r="BFH149" s="26"/>
      <c r="BFI149" s="26"/>
      <c r="BFJ149" s="26"/>
      <c r="BFK149" s="26"/>
      <c r="BFL149" s="26"/>
      <c r="BFM149" s="26"/>
      <c r="BFN149" s="26"/>
      <c r="BFO149" s="26"/>
      <c r="BFP149" s="26"/>
      <c r="BFQ149" s="26"/>
      <c r="BFR149" s="26"/>
      <c r="BFS149" s="26"/>
      <c r="BFT149" s="26"/>
      <c r="BFU149" s="26"/>
      <c r="BFV149" s="26"/>
      <c r="BFW149" s="26"/>
      <c r="BFX149" s="26"/>
      <c r="BFY149" s="26"/>
      <c r="BFZ149" s="26"/>
      <c r="BGA149" s="26"/>
      <c r="BGB149" s="26"/>
      <c r="BGC149" s="26"/>
      <c r="BGD149" s="26"/>
      <c r="BGE149" s="26"/>
      <c r="BGF149" s="26"/>
      <c r="BGG149" s="26"/>
      <c r="BGH149" s="26"/>
      <c r="BGI149" s="26"/>
      <c r="BGJ149" s="26"/>
      <c r="BGK149" s="26"/>
      <c r="BGL149" s="26"/>
      <c r="BGM149" s="26"/>
      <c r="BGN149" s="26"/>
      <c r="BGO149" s="26"/>
      <c r="BGP149" s="26"/>
      <c r="BGQ149" s="26"/>
      <c r="BGR149" s="26"/>
      <c r="BGS149" s="26"/>
      <c r="BGT149" s="26"/>
      <c r="BGU149" s="26"/>
      <c r="BGV149" s="26"/>
      <c r="BGW149" s="26"/>
      <c r="BGX149" s="26"/>
      <c r="BGY149" s="26"/>
      <c r="BGZ149" s="26"/>
      <c r="BHA149" s="26"/>
      <c r="BHB149" s="26"/>
      <c r="BHC149" s="26"/>
      <c r="BHD149" s="26"/>
      <c r="BHE149" s="26"/>
      <c r="BHF149" s="26"/>
      <c r="BHG149" s="26"/>
      <c r="BHH149" s="26"/>
      <c r="BHI149" s="26"/>
      <c r="BHJ149" s="26"/>
      <c r="BHK149" s="26"/>
      <c r="BHL149" s="26"/>
      <c r="BHM149" s="26"/>
      <c r="BHN149" s="26"/>
      <c r="BHO149" s="26"/>
      <c r="BHP149" s="26"/>
      <c r="BHQ149" s="26"/>
      <c r="BHR149" s="26"/>
      <c r="BHS149" s="26"/>
      <c r="BHT149" s="26"/>
      <c r="BHU149" s="26"/>
      <c r="BHV149" s="26"/>
      <c r="BHW149" s="26"/>
      <c r="BHX149" s="26"/>
      <c r="BHY149" s="26"/>
      <c r="BHZ149" s="26"/>
      <c r="BIA149" s="26"/>
      <c r="BIB149" s="26"/>
      <c r="BIC149" s="26"/>
      <c r="BID149" s="26"/>
      <c r="BIE149" s="26"/>
      <c r="BIF149" s="26"/>
      <c r="BIG149" s="26"/>
      <c r="BIH149" s="26"/>
      <c r="BII149" s="26"/>
      <c r="BIJ149" s="26"/>
      <c r="BIK149" s="26"/>
      <c r="BIL149" s="26"/>
      <c r="BIM149" s="26"/>
      <c r="BIN149" s="26"/>
      <c r="BIO149" s="26"/>
      <c r="BIP149" s="26"/>
      <c r="BIQ149" s="26"/>
      <c r="BIR149" s="26"/>
      <c r="BIS149" s="26"/>
      <c r="BIT149" s="26"/>
      <c r="BIU149" s="26"/>
      <c r="BIV149" s="26"/>
      <c r="BIW149" s="26"/>
      <c r="BIX149" s="26"/>
      <c r="BIY149" s="26"/>
      <c r="BIZ149" s="26"/>
      <c r="BJA149" s="26"/>
      <c r="BJB149" s="26"/>
      <c r="BJC149" s="26"/>
      <c r="BJD149" s="26"/>
      <c r="BJE149" s="26"/>
      <c r="BJF149" s="26"/>
      <c r="BJG149" s="26"/>
      <c r="BJH149" s="26"/>
      <c r="BJI149" s="26"/>
      <c r="BJJ149" s="26"/>
      <c r="BJK149" s="26"/>
      <c r="BJL149" s="26"/>
      <c r="BJM149" s="26"/>
      <c r="BJN149" s="26"/>
      <c r="BJO149" s="26"/>
      <c r="BJP149" s="26"/>
      <c r="BJQ149" s="26"/>
      <c r="BJR149" s="26"/>
      <c r="BJS149" s="26"/>
      <c r="BJT149" s="26"/>
      <c r="BJU149" s="26"/>
      <c r="BJV149" s="26"/>
      <c r="BJW149" s="26"/>
      <c r="BJX149" s="26"/>
      <c r="BJY149" s="26"/>
      <c r="BJZ149" s="26"/>
      <c r="BKA149" s="26"/>
      <c r="BKB149" s="26"/>
      <c r="BKC149" s="26"/>
      <c r="BKD149" s="26"/>
      <c r="BKE149" s="26"/>
      <c r="BKF149" s="26"/>
      <c r="BKG149" s="26"/>
      <c r="BKH149" s="26"/>
      <c r="BKI149" s="26"/>
      <c r="BKJ149" s="26"/>
      <c r="BKK149" s="26"/>
      <c r="BKL149" s="26"/>
      <c r="BKM149" s="26"/>
      <c r="BKN149" s="26"/>
      <c r="BKO149" s="26"/>
      <c r="BKP149" s="26"/>
      <c r="BKQ149" s="26"/>
      <c r="BKR149" s="26"/>
      <c r="BKS149" s="26"/>
      <c r="BKT149" s="26"/>
      <c r="BKU149" s="26"/>
      <c r="BKV149" s="26"/>
      <c r="BKW149" s="26"/>
      <c r="BKX149" s="26"/>
      <c r="BKY149" s="26"/>
      <c r="BKZ149" s="26"/>
      <c r="BLA149" s="26"/>
      <c r="BLB149" s="26"/>
      <c r="BLC149" s="26"/>
      <c r="BLD149" s="26"/>
      <c r="BLE149" s="26"/>
      <c r="BLF149" s="26"/>
      <c r="BLG149" s="26"/>
      <c r="BLH149" s="26"/>
      <c r="BLI149" s="26"/>
      <c r="BLJ149" s="26"/>
      <c r="BLK149" s="26"/>
      <c r="BLL149" s="26"/>
      <c r="BLM149" s="26"/>
      <c r="BLN149" s="26"/>
      <c r="BLO149" s="26"/>
      <c r="BLP149" s="26"/>
      <c r="BLQ149" s="26"/>
      <c r="BLR149" s="26"/>
      <c r="BLS149" s="26"/>
      <c r="BLT149" s="26"/>
      <c r="BLU149" s="26"/>
      <c r="BLV149" s="26"/>
      <c r="BLW149" s="26"/>
      <c r="BLX149" s="26"/>
      <c r="BLY149" s="26"/>
      <c r="BLZ149" s="26"/>
      <c r="BMA149" s="26"/>
      <c r="BMB149" s="26"/>
      <c r="BMC149" s="26"/>
      <c r="BMD149" s="26"/>
      <c r="BME149" s="26"/>
      <c r="BMF149" s="26"/>
      <c r="BMG149" s="26"/>
      <c r="BMH149" s="26"/>
      <c r="BMI149" s="26"/>
      <c r="BMJ149" s="26"/>
      <c r="BMK149" s="26"/>
      <c r="BML149" s="26"/>
      <c r="BMM149" s="26"/>
      <c r="BMN149" s="26"/>
      <c r="BMO149" s="26"/>
      <c r="BMP149" s="26"/>
      <c r="BMQ149" s="26"/>
      <c r="BMR149" s="26"/>
      <c r="BMS149" s="26"/>
      <c r="BMT149" s="26"/>
      <c r="BMU149" s="26"/>
      <c r="BMV149" s="26"/>
      <c r="BMW149" s="26"/>
      <c r="BMX149" s="26"/>
      <c r="BMY149" s="26"/>
      <c r="BMZ149" s="26"/>
      <c r="BNA149" s="26"/>
      <c r="BNB149" s="26"/>
      <c r="BNC149" s="26"/>
      <c r="BND149" s="26"/>
      <c r="BNE149" s="26"/>
      <c r="BNF149" s="26"/>
      <c r="BNG149" s="26"/>
      <c r="BNH149" s="26"/>
      <c r="BNI149" s="26"/>
      <c r="BNJ149" s="26"/>
      <c r="BNK149" s="26"/>
      <c r="BNL149" s="26"/>
      <c r="BNM149" s="26"/>
      <c r="BNN149" s="26"/>
      <c r="BNO149" s="26"/>
      <c r="BNP149" s="26"/>
      <c r="BNQ149" s="26"/>
      <c r="BNR149" s="26"/>
      <c r="BNS149" s="26"/>
      <c r="BNT149" s="26"/>
      <c r="BNU149" s="26"/>
      <c r="BNV149" s="26"/>
      <c r="BNW149" s="26"/>
      <c r="BNX149" s="26"/>
      <c r="BNY149" s="26"/>
      <c r="BNZ149" s="26"/>
      <c r="BOA149" s="26"/>
      <c r="BOB149" s="26"/>
      <c r="BOC149" s="26"/>
      <c r="BOD149" s="26"/>
      <c r="BOE149" s="26"/>
      <c r="BOF149" s="26"/>
      <c r="BOG149" s="26"/>
      <c r="BOH149" s="26"/>
      <c r="BOI149" s="26"/>
      <c r="BOJ149" s="26"/>
      <c r="BOK149" s="26"/>
      <c r="BOL149" s="26"/>
      <c r="BOM149" s="26"/>
      <c r="BON149" s="26"/>
      <c r="BOO149" s="26"/>
      <c r="BOP149" s="26"/>
      <c r="BOQ149" s="26"/>
      <c r="BOR149" s="26"/>
      <c r="BOS149" s="26"/>
      <c r="BOT149" s="26"/>
      <c r="BOU149" s="26"/>
      <c r="BOV149" s="26"/>
      <c r="BOW149" s="26"/>
      <c r="BOX149" s="26"/>
      <c r="BOY149" s="26"/>
      <c r="BOZ149" s="26"/>
      <c r="BPA149" s="26"/>
      <c r="BPB149" s="26"/>
      <c r="BPC149" s="26"/>
      <c r="BPD149" s="26"/>
      <c r="BPE149" s="26"/>
      <c r="BPF149" s="26"/>
      <c r="BPG149" s="26"/>
      <c r="BPH149" s="26"/>
      <c r="BPI149" s="26"/>
      <c r="BPJ149" s="26"/>
      <c r="BPK149" s="26"/>
      <c r="BPL149" s="26"/>
      <c r="BPM149" s="26"/>
      <c r="BPN149" s="26"/>
      <c r="BPO149" s="26"/>
      <c r="BPP149" s="26"/>
      <c r="BPQ149" s="26"/>
      <c r="BPR149" s="26"/>
      <c r="BPS149" s="26"/>
      <c r="BPT149" s="26"/>
      <c r="BPU149" s="26"/>
      <c r="BPV149" s="26"/>
      <c r="BPW149" s="26"/>
      <c r="BPX149" s="26"/>
      <c r="BPY149" s="26"/>
      <c r="BPZ149" s="26"/>
      <c r="BQA149" s="26"/>
      <c r="BQB149" s="26"/>
      <c r="BQC149" s="26"/>
      <c r="BQD149" s="26"/>
      <c r="BQE149" s="26"/>
      <c r="BQF149" s="26"/>
      <c r="BQG149" s="26"/>
      <c r="BQH149" s="26"/>
      <c r="BQI149" s="26"/>
      <c r="BQJ149" s="26"/>
      <c r="BQK149" s="26"/>
      <c r="BQL149" s="26"/>
      <c r="BQM149" s="26"/>
      <c r="BQN149" s="26"/>
      <c r="BQO149" s="26"/>
      <c r="BQP149" s="26"/>
      <c r="BQQ149" s="26"/>
      <c r="BQR149" s="26"/>
      <c r="BQS149" s="26"/>
      <c r="BQT149" s="26"/>
      <c r="BQU149" s="26"/>
      <c r="BQV149" s="26"/>
      <c r="BQW149" s="26"/>
      <c r="BQX149" s="26"/>
      <c r="BQY149" s="26"/>
      <c r="BQZ149" s="26"/>
      <c r="BRA149" s="26"/>
      <c r="BRB149" s="26"/>
      <c r="BRC149" s="26"/>
      <c r="BRD149" s="26"/>
      <c r="BRE149" s="26"/>
      <c r="BRF149" s="26"/>
      <c r="BRG149" s="26"/>
      <c r="BRH149" s="26"/>
      <c r="BRI149" s="26"/>
      <c r="BRJ149" s="26"/>
      <c r="BRK149" s="26"/>
      <c r="BRL149" s="26"/>
      <c r="BRM149" s="26"/>
      <c r="BRN149" s="26"/>
      <c r="BRO149" s="26"/>
      <c r="BRP149" s="26"/>
      <c r="BRQ149" s="26"/>
      <c r="BRR149" s="26"/>
      <c r="BRS149" s="26"/>
      <c r="BRT149" s="26"/>
      <c r="BRU149" s="26"/>
      <c r="BRV149" s="26"/>
      <c r="BRW149" s="26"/>
      <c r="BRX149" s="26"/>
      <c r="BRY149" s="26"/>
      <c r="BRZ149" s="26"/>
      <c r="BSA149" s="26"/>
      <c r="BSB149" s="26"/>
      <c r="BSC149" s="26"/>
      <c r="BSD149" s="26"/>
      <c r="BSE149" s="26"/>
      <c r="BSF149" s="26"/>
      <c r="BSG149" s="26"/>
      <c r="BSH149" s="26"/>
      <c r="BSI149" s="26"/>
      <c r="BSJ149" s="26"/>
      <c r="BSK149" s="26"/>
      <c r="BSL149" s="26"/>
      <c r="BSM149" s="26"/>
      <c r="BSN149" s="26"/>
      <c r="BSO149" s="26"/>
      <c r="BSP149" s="26"/>
      <c r="BSQ149" s="26"/>
      <c r="BSR149" s="26"/>
      <c r="BSS149" s="26"/>
      <c r="BST149" s="26"/>
      <c r="BSU149" s="26"/>
      <c r="BSV149" s="26"/>
      <c r="BSW149" s="26"/>
      <c r="BSX149" s="26"/>
      <c r="BSY149" s="26"/>
      <c r="BSZ149" s="26"/>
      <c r="BTA149" s="26"/>
      <c r="BTB149" s="26"/>
      <c r="BTC149" s="26"/>
      <c r="BTD149" s="26"/>
      <c r="BTE149" s="26"/>
      <c r="BTF149" s="26"/>
      <c r="BTG149" s="26"/>
      <c r="BTH149" s="26"/>
      <c r="BTI149" s="26"/>
      <c r="BTJ149" s="26"/>
      <c r="BTK149" s="26"/>
      <c r="BTL149" s="26"/>
      <c r="BTM149" s="26"/>
      <c r="BTN149" s="26"/>
      <c r="BTO149" s="26"/>
      <c r="BTP149" s="26"/>
      <c r="BTQ149" s="26"/>
      <c r="BTR149" s="26"/>
      <c r="BTS149" s="26"/>
      <c r="BTT149" s="26"/>
      <c r="BTU149" s="26"/>
      <c r="BTV149" s="26"/>
      <c r="BTW149" s="26"/>
      <c r="BTX149" s="26"/>
      <c r="BTY149" s="26"/>
      <c r="BTZ149" s="26"/>
      <c r="BUA149" s="26"/>
    </row>
    <row r="150" spans="1:1899" s="23" customFormat="1" ht="49.5" customHeight="1" x14ac:dyDescent="0.25">
      <c r="A150" s="34" t="s">
        <v>82</v>
      </c>
      <c r="B150" s="48" t="s">
        <v>23</v>
      </c>
      <c r="C150" s="48" t="s">
        <v>24</v>
      </c>
      <c r="D150" s="48" t="s">
        <v>276</v>
      </c>
      <c r="E150" s="48" t="s">
        <v>18</v>
      </c>
      <c r="F150" s="55" t="s">
        <v>19</v>
      </c>
      <c r="G150" s="16">
        <v>0</v>
      </c>
      <c r="H150" s="37">
        <v>44866</v>
      </c>
      <c r="I150" s="34" t="s">
        <v>291</v>
      </c>
      <c r="J150" s="34" t="s">
        <v>245</v>
      </c>
      <c r="K150" s="15">
        <v>0</v>
      </c>
      <c r="L150" s="15">
        <f>5293.69-378.77</f>
        <v>4914.92</v>
      </c>
      <c r="M150" s="15">
        <v>0</v>
      </c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  <c r="DW150" s="26"/>
      <c r="DX150" s="26"/>
      <c r="DY150" s="26"/>
      <c r="DZ150" s="26"/>
      <c r="EA150" s="26"/>
      <c r="EB150" s="26"/>
      <c r="EC150" s="26"/>
      <c r="ED150" s="26"/>
      <c r="EE150" s="26"/>
      <c r="EF150" s="26"/>
      <c r="EG150" s="26"/>
      <c r="EH150" s="26"/>
      <c r="EI150" s="26"/>
      <c r="EJ150" s="26"/>
      <c r="EK150" s="26"/>
      <c r="EL150" s="26"/>
      <c r="EM150" s="26"/>
      <c r="EN150" s="26"/>
      <c r="EO150" s="26"/>
      <c r="EP150" s="26"/>
      <c r="EQ150" s="26"/>
      <c r="ER150" s="26"/>
      <c r="ES150" s="26"/>
      <c r="ET150" s="26"/>
      <c r="EU150" s="26"/>
      <c r="EV150" s="26"/>
      <c r="EW150" s="26"/>
      <c r="EX150" s="26"/>
      <c r="EY150" s="26"/>
      <c r="EZ150" s="26"/>
      <c r="FA150" s="26"/>
      <c r="FB150" s="26"/>
      <c r="FC150" s="26"/>
      <c r="FD150" s="26"/>
      <c r="FE150" s="26"/>
      <c r="FF150" s="26"/>
      <c r="FG150" s="26"/>
      <c r="FH150" s="26"/>
      <c r="FI150" s="26"/>
      <c r="FJ150" s="26"/>
      <c r="FK150" s="26"/>
      <c r="FL150" s="26"/>
      <c r="FM150" s="26"/>
      <c r="FN150" s="26"/>
      <c r="FO150" s="26"/>
      <c r="FP150" s="26"/>
      <c r="FQ150" s="26"/>
      <c r="FR150" s="26"/>
      <c r="FS150" s="26"/>
      <c r="FT150" s="26"/>
      <c r="FU150" s="26"/>
      <c r="FV150" s="26"/>
      <c r="FW150" s="26"/>
      <c r="FX150" s="26"/>
      <c r="FY150" s="26"/>
      <c r="FZ150" s="26"/>
      <c r="GA150" s="26"/>
      <c r="GB150" s="26"/>
      <c r="GC150" s="26"/>
      <c r="GD150" s="26"/>
      <c r="GE150" s="26"/>
      <c r="GF150" s="26"/>
      <c r="GG150" s="26"/>
      <c r="GH150" s="26"/>
      <c r="GI150" s="26"/>
      <c r="GJ150" s="26"/>
      <c r="GK150" s="26"/>
      <c r="GL150" s="26"/>
      <c r="GM150" s="26"/>
      <c r="GN150" s="26"/>
      <c r="GO150" s="26"/>
      <c r="GP150" s="26"/>
      <c r="GQ150" s="26"/>
      <c r="GR150" s="26"/>
      <c r="GS150" s="26"/>
      <c r="GT150" s="26"/>
      <c r="GU150" s="26"/>
      <c r="GV150" s="26"/>
      <c r="GW150" s="26"/>
      <c r="GX150" s="26"/>
      <c r="GY150" s="26"/>
      <c r="GZ150" s="26"/>
      <c r="HA150" s="26"/>
      <c r="HB150" s="26"/>
      <c r="HC150" s="26"/>
      <c r="HD150" s="26"/>
      <c r="HE150" s="26"/>
      <c r="HF150" s="26"/>
      <c r="HG150" s="26"/>
      <c r="HH150" s="26"/>
      <c r="HI150" s="26"/>
      <c r="HJ150" s="26"/>
      <c r="HK150" s="26"/>
      <c r="HL150" s="26"/>
      <c r="HM150" s="26"/>
      <c r="HN150" s="26"/>
      <c r="HO150" s="26"/>
      <c r="HP150" s="26"/>
      <c r="HQ150" s="26"/>
      <c r="HR150" s="26"/>
      <c r="HS150" s="26"/>
      <c r="HT150" s="26"/>
      <c r="HU150" s="26"/>
      <c r="HV150" s="26"/>
      <c r="HW150" s="26"/>
      <c r="HX150" s="26"/>
      <c r="HY150" s="26"/>
      <c r="HZ150" s="26"/>
      <c r="IA150" s="26"/>
      <c r="IB150" s="26"/>
      <c r="IC150" s="26"/>
      <c r="ID150" s="26"/>
      <c r="IE150" s="26"/>
      <c r="IF150" s="26"/>
      <c r="IG150" s="26"/>
      <c r="IH150" s="26"/>
      <c r="II150" s="26"/>
      <c r="IJ150" s="26"/>
      <c r="IK150" s="26"/>
      <c r="IL150" s="26"/>
      <c r="IM150" s="26"/>
      <c r="IN150" s="26"/>
      <c r="IO150" s="26"/>
      <c r="IP150" s="26"/>
      <c r="IQ150" s="26"/>
      <c r="IR150" s="26"/>
      <c r="IS150" s="26"/>
      <c r="IT150" s="26"/>
      <c r="IU150" s="26"/>
      <c r="IV150" s="26"/>
      <c r="IW150" s="26"/>
      <c r="IX150" s="26"/>
      <c r="IY150" s="26"/>
      <c r="IZ150" s="26"/>
      <c r="JA150" s="26"/>
      <c r="JB150" s="26"/>
      <c r="JC150" s="26"/>
      <c r="JD150" s="26"/>
      <c r="JE150" s="26"/>
      <c r="JF150" s="26"/>
      <c r="JG150" s="26"/>
      <c r="JH150" s="26"/>
      <c r="JI150" s="26"/>
      <c r="JJ150" s="26"/>
      <c r="JK150" s="26"/>
      <c r="JL150" s="26"/>
      <c r="JM150" s="26"/>
      <c r="JN150" s="26"/>
      <c r="JO150" s="26"/>
      <c r="JP150" s="26"/>
      <c r="JQ150" s="26"/>
      <c r="JR150" s="26"/>
      <c r="JS150" s="26"/>
      <c r="JT150" s="26"/>
      <c r="JU150" s="26"/>
      <c r="JV150" s="26"/>
      <c r="JW150" s="26"/>
      <c r="JX150" s="26"/>
      <c r="JY150" s="26"/>
      <c r="JZ150" s="26"/>
      <c r="KA150" s="26"/>
      <c r="KB150" s="26"/>
      <c r="KC150" s="26"/>
      <c r="KD150" s="26"/>
      <c r="KE150" s="26"/>
      <c r="KF150" s="26"/>
      <c r="KG150" s="26"/>
      <c r="KH150" s="26"/>
      <c r="KI150" s="26"/>
      <c r="KJ150" s="26"/>
      <c r="KK150" s="26"/>
      <c r="KL150" s="26"/>
      <c r="KM150" s="26"/>
      <c r="KN150" s="26"/>
      <c r="KO150" s="26"/>
      <c r="KP150" s="26"/>
      <c r="KQ150" s="26"/>
      <c r="KR150" s="26"/>
      <c r="KS150" s="26"/>
      <c r="KT150" s="26"/>
      <c r="KU150" s="26"/>
      <c r="KV150" s="26"/>
      <c r="KW150" s="26"/>
      <c r="KX150" s="26"/>
      <c r="KY150" s="26"/>
      <c r="KZ150" s="26"/>
      <c r="LA150" s="26"/>
      <c r="LB150" s="26"/>
      <c r="LC150" s="26"/>
      <c r="LD150" s="26"/>
      <c r="LE150" s="26"/>
      <c r="LF150" s="26"/>
      <c r="LG150" s="26"/>
      <c r="LH150" s="26"/>
      <c r="LI150" s="26"/>
      <c r="LJ150" s="26"/>
      <c r="LK150" s="26"/>
      <c r="LL150" s="26"/>
      <c r="LM150" s="26"/>
      <c r="LN150" s="26"/>
      <c r="LO150" s="26"/>
      <c r="LP150" s="26"/>
      <c r="LQ150" s="26"/>
      <c r="LR150" s="26"/>
      <c r="LS150" s="26"/>
      <c r="LT150" s="26"/>
      <c r="LU150" s="26"/>
      <c r="LV150" s="26"/>
      <c r="LW150" s="26"/>
      <c r="LX150" s="26"/>
      <c r="LY150" s="26"/>
      <c r="LZ150" s="26"/>
      <c r="MA150" s="26"/>
      <c r="MB150" s="26"/>
      <c r="MC150" s="26"/>
      <c r="MD150" s="26"/>
      <c r="ME150" s="26"/>
      <c r="MF150" s="26"/>
      <c r="MG150" s="26"/>
      <c r="MH150" s="26"/>
      <c r="MI150" s="26"/>
      <c r="MJ150" s="26"/>
      <c r="MK150" s="26"/>
      <c r="ML150" s="26"/>
      <c r="MM150" s="26"/>
      <c r="MN150" s="26"/>
      <c r="MO150" s="26"/>
      <c r="MP150" s="26"/>
      <c r="MQ150" s="26"/>
      <c r="MR150" s="26"/>
      <c r="MS150" s="26"/>
      <c r="MT150" s="26"/>
      <c r="MU150" s="26"/>
      <c r="MV150" s="26"/>
      <c r="MW150" s="26"/>
      <c r="MX150" s="26"/>
      <c r="MY150" s="26"/>
      <c r="MZ150" s="26"/>
      <c r="NA150" s="26"/>
      <c r="NB150" s="26"/>
      <c r="NC150" s="26"/>
      <c r="ND150" s="26"/>
      <c r="NE150" s="26"/>
      <c r="NF150" s="26"/>
      <c r="NG150" s="26"/>
      <c r="NH150" s="26"/>
      <c r="NI150" s="26"/>
      <c r="NJ150" s="26"/>
      <c r="NK150" s="26"/>
      <c r="NL150" s="26"/>
      <c r="NM150" s="26"/>
      <c r="NN150" s="26"/>
      <c r="NO150" s="26"/>
      <c r="NP150" s="26"/>
      <c r="NQ150" s="26"/>
      <c r="NR150" s="26"/>
      <c r="NS150" s="26"/>
      <c r="NT150" s="26"/>
      <c r="NU150" s="26"/>
      <c r="NV150" s="26"/>
      <c r="NW150" s="26"/>
      <c r="NX150" s="26"/>
      <c r="NY150" s="26"/>
      <c r="NZ150" s="26"/>
      <c r="OA150" s="26"/>
      <c r="OB150" s="26"/>
      <c r="OC150" s="26"/>
      <c r="OD150" s="26"/>
      <c r="OE150" s="26"/>
      <c r="OF150" s="26"/>
      <c r="OG150" s="26"/>
      <c r="OH150" s="26"/>
      <c r="OI150" s="26"/>
      <c r="OJ150" s="26"/>
      <c r="OK150" s="26"/>
      <c r="OL150" s="26"/>
      <c r="OM150" s="26"/>
      <c r="ON150" s="26"/>
      <c r="OO150" s="26"/>
      <c r="OP150" s="26"/>
      <c r="OQ150" s="26"/>
      <c r="OR150" s="26"/>
      <c r="OS150" s="26"/>
      <c r="OT150" s="26"/>
      <c r="OU150" s="26"/>
      <c r="OV150" s="26"/>
      <c r="OW150" s="26"/>
      <c r="OX150" s="26"/>
      <c r="OY150" s="26"/>
      <c r="OZ150" s="26"/>
      <c r="PA150" s="26"/>
      <c r="PB150" s="26"/>
      <c r="PC150" s="26"/>
      <c r="PD150" s="26"/>
      <c r="PE150" s="26"/>
      <c r="PF150" s="26"/>
      <c r="PG150" s="26"/>
      <c r="PH150" s="26"/>
      <c r="PI150" s="26"/>
      <c r="PJ150" s="26"/>
      <c r="PK150" s="26"/>
      <c r="PL150" s="26"/>
      <c r="PM150" s="26"/>
      <c r="PN150" s="26"/>
      <c r="PO150" s="26"/>
      <c r="PP150" s="26"/>
      <c r="PQ150" s="26"/>
      <c r="PR150" s="26"/>
      <c r="PS150" s="26"/>
      <c r="PT150" s="26"/>
      <c r="PU150" s="26"/>
      <c r="PV150" s="26"/>
      <c r="PW150" s="26"/>
      <c r="PX150" s="26"/>
      <c r="PY150" s="26"/>
      <c r="PZ150" s="26"/>
      <c r="QA150" s="26"/>
      <c r="QB150" s="26"/>
      <c r="QC150" s="26"/>
      <c r="QD150" s="26"/>
      <c r="QE150" s="26"/>
      <c r="QF150" s="26"/>
      <c r="QG150" s="26"/>
      <c r="QH150" s="26"/>
      <c r="QI150" s="26"/>
      <c r="QJ150" s="26"/>
      <c r="QK150" s="26"/>
      <c r="QL150" s="26"/>
      <c r="QM150" s="26"/>
      <c r="QN150" s="26"/>
      <c r="QO150" s="26"/>
      <c r="QP150" s="26"/>
      <c r="QQ150" s="26"/>
      <c r="QR150" s="26"/>
      <c r="QS150" s="26"/>
      <c r="QT150" s="26"/>
      <c r="QU150" s="26"/>
      <c r="QV150" s="26"/>
      <c r="QW150" s="26"/>
      <c r="QX150" s="26"/>
      <c r="QY150" s="26"/>
      <c r="QZ150" s="26"/>
      <c r="RA150" s="26"/>
      <c r="RB150" s="26"/>
      <c r="RC150" s="26"/>
      <c r="RD150" s="26"/>
      <c r="RE150" s="26"/>
      <c r="RF150" s="26"/>
      <c r="RG150" s="26"/>
      <c r="RH150" s="26"/>
      <c r="RI150" s="26"/>
      <c r="RJ150" s="26"/>
      <c r="RK150" s="26"/>
      <c r="RL150" s="26"/>
      <c r="RM150" s="26"/>
      <c r="RN150" s="26"/>
      <c r="RO150" s="26"/>
      <c r="RP150" s="26"/>
      <c r="RQ150" s="26"/>
      <c r="RR150" s="26"/>
      <c r="RS150" s="26"/>
      <c r="RT150" s="26"/>
      <c r="RU150" s="26"/>
      <c r="RV150" s="26"/>
      <c r="RW150" s="26"/>
      <c r="RX150" s="26"/>
      <c r="RY150" s="26"/>
      <c r="RZ150" s="26"/>
      <c r="SA150" s="26"/>
      <c r="SB150" s="26"/>
      <c r="SC150" s="26"/>
      <c r="SD150" s="26"/>
      <c r="SE150" s="26"/>
      <c r="SF150" s="26"/>
      <c r="SG150" s="26"/>
      <c r="SH150" s="26"/>
      <c r="SI150" s="26"/>
      <c r="SJ150" s="26"/>
      <c r="SK150" s="26"/>
      <c r="SL150" s="26"/>
      <c r="SM150" s="26"/>
      <c r="SN150" s="26"/>
      <c r="SO150" s="26"/>
      <c r="SP150" s="26"/>
      <c r="SQ150" s="26"/>
      <c r="SR150" s="26"/>
      <c r="SS150" s="26"/>
      <c r="ST150" s="26"/>
      <c r="SU150" s="26"/>
      <c r="SV150" s="26"/>
      <c r="SW150" s="26"/>
      <c r="SX150" s="26"/>
      <c r="SY150" s="26"/>
      <c r="SZ150" s="26"/>
      <c r="TA150" s="26"/>
      <c r="TB150" s="26"/>
      <c r="TC150" s="26"/>
      <c r="TD150" s="26"/>
      <c r="TE150" s="26"/>
      <c r="TF150" s="26"/>
      <c r="TG150" s="26"/>
      <c r="TH150" s="26"/>
      <c r="TI150" s="26"/>
      <c r="TJ150" s="26"/>
      <c r="TK150" s="26"/>
      <c r="TL150" s="26"/>
      <c r="TM150" s="26"/>
      <c r="TN150" s="26"/>
      <c r="TO150" s="26"/>
      <c r="TP150" s="26"/>
      <c r="TQ150" s="26"/>
      <c r="TR150" s="26"/>
      <c r="TS150" s="26"/>
      <c r="TT150" s="26"/>
      <c r="TU150" s="26"/>
      <c r="TV150" s="26"/>
      <c r="TW150" s="26"/>
      <c r="TX150" s="26"/>
      <c r="TY150" s="26"/>
      <c r="TZ150" s="26"/>
      <c r="UA150" s="26"/>
      <c r="UB150" s="26"/>
      <c r="UC150" s="26"/>
      <c r="UD150" s="26"/>
      <c r="UE150" s="26"/>
      <c r="UF150" s="26"/>
      <c r="UG150" s="26"/>
      <c r="UH150" s="26"/>
      <c r="UI150" s="26"/>
      <c r="UJ150" s="26"/>
      <c r="UK150" s="26"/>
      <c r="UL150" s="26"/>
      <c r="UM150" s="26"/>
      <c r="UN150" s="26"/>
      <c r="UO150" s="26"/>
      <c r="UP150" s="26"/>
      <c r="UQ150" s="26"/>
      <c r="UR150" s="26"/>
      <c r="US150" s="26"/>
      <c r="UT150" s="26"/>
      <c r="UU150" s="26"/>
      <c r="UV150" s="26"/>
      <c r="UW150" s="26"/>
      <c r="UX150" s="26"/>
      <c r="UY150" s="26"/>
      <c r="UZ150" s="26"/>
      <c r="VA150" s="26"/>
      <c r="VB150" s="26"/>
      <c r="VC150" s="26"/>
      <c r="VD150" s="26"/>
      <c r="VE150" s="26"/>
      <c r="VF150" s="26"/>
      <c r="VG150" s="26"/>
      <c r="VH150" s="26"/>
      <c r="VI150" s="26"/>
      <c r="VJ150" s="26"/>
      <c r="VK150" s="26"/>
      <c r="VL150" s="26"/>
      <c r="VM150" s="26"/>
      <c r="VN150" s="26"/>
      <c r="VO150" s="26"/>
      <c r="VP150" s="26"/>
      <c r="VQ150" s="26"/>
      <c r="VR150" s="26"/>
      <c r="VS150" s="26"/>
      <c r="VT150" s="26"/>
      <c r="VU150" s="26"/>
      <c r="VV150" s="26"/>
      <c r="VW150" s="26"/>
      <c r="VX150" s="26"/>
      <c r="VY150" s="26"/>
      <c r="VZ150" s="26"/>
      <c r="WA150" s="26"/>
      <c r="WB150" s="26"/>
      <c r="WC150" s="26"/>
      <c r="WD150" s="26"/>
      <c r="WE150" s="26"/>
      <c r="WF150" s="26"/>
      <c r="WG150" s="26"/>
      <c r="WH150" s="26"/>
      <c r="WI150" s="26"/>
      <c r="WJ150" s="26"/>
      <c r="WK150" s="26"/>
      <c r="WL150" s="26"/>
      <c r="WM150" s="26"/>
      <c r="WN150" s="26"/>
      <c r="WO150" s="26"/>
      <c r="WP150" s="26"/>
      <c r="WQ150" s="26"/>
      <c r="WR150" s="26"/>
      <c r="WS150" s="26"/>
      <c r="WT150" s="26"/>
      <c r="WU150" s="26"/>
      <c r="WV150" s="26"/>
      <c r="WW150" s="26"/>
      <c r="WX150" s="26"/>
      <c r="WY150" s="26"/>
      <c r="WZ150" s="26"/>
      <c r="XA150" s="26"/>
      <c r="XB150" s="26"/>
      <c r="XC150" s="26"/>
      <c r="XD150" s="26"/>
      <c r="XE150" s="26"/>
      <c r="XF150" s="26"/>
      <c r="XG150" s="26"/>
      <c r="XH150" s="26"/>
      <c r="XI150" s="26"/>
      <c r="XJ150" s="26"/>
      <c r="XK150" s="26"/>
      <c r="XL150" s="26"/>
      <c r="XM150" s="26"/>
      <c r="XN150" s="26"/>
      <c r="XO150" s="26"/>
      <c r="XP150" s="26"/>
      <c r="XQ150" s="26"/>
      <c r="XR150" s="26"/>
      <c r="XS150" s="26"/>
      <c r="XT150" s="26"/>
      <c r="XU150" s="26"/>
      <c r="XV150" s="26"/>
      <c r="XW150" s="26"/>
      <c r="XX150" s="26"/>
      <c r="XY150" s="26"/>
      <c r="XZ150" s="26"/>
      <c r="YA150" s="26"/>
      <c r="YB150" s="26"/>
      <c r="YC150" s="26"/>
      <c r="YD150" s="26"/>
      <c r="YE150" s="26"/>
      <c r="YF150" s="26"/>
      <c r="YG150" s="26"/>
      <c r="YH150" s="26"/>
      <c r="YI150" s="26"/>
      <c r="YJ150" s="26"/>
      <c r="YK150" s="26"/>
      <c r="YL150" s="26"/>
      <c r="YM150" s="26"/>
      <c r="YN150" s="26"/>
      <c r="YO150" s="26"/>
      <c r="YP150" s="26"/>
      <c r="YQ150" s="26"/>
      <c r="YR150" s="26"/>
      <c r="YS150" s="26"/>
      <c r="YT150" s="26"/>
      <c r="YU150" s="26"/>
      <c r="YV150" s="26"/>
      <c r="YW150" s="26"/>
      <c r="YX150" s="26"/>
      <c r="YY150" s="26"/>
      <c r="YZ150" s="26"/>
      <c r="ZA150" s="26"/>
      <c r="ZB150" s="26"/>
      <c r="ZC150" s="26"/>
      <c r="ZD150" s="26"/>
      <c r="ZE150" s="26"/>
      <c r="ZF150" s="26"/>
      <c r="ZG150" s="26"/>
      <c r="ZH150" s="26"/>
      <c r="ZI150" s="26"/>
      <c r="ZJ150" s="26"/>
      <c r="ZK150" s="26"/>
      <c r="ZL150" s="26"/>
      <c r="ZM150" s="26"/>
      <c r="ZN150" s="26"/>
      <c r="ZO150" s="26"/>
      <c r="ZP150" s="26"/>
      <c r="ZQ150" s="26"/>
      <c r="ZR150" s="26"/>
      <c r="ZS150" s="26"/>
      <c r="ZT150" s="26"/>
      <c r="ZU150" s="26"/>
      <c r="ZV150" s="26"/>
      <c r="ZW150" s="26"/>
      <c r="ZX150" s="26"/>
      <c r="ZY150" s="26"/>
      <c r="ZZ150" s="26"/>
      <c r="AAA150" s="26"/>
      <c r="AAB150" s="26"/>
      <c r="AAC150" s="26"/>
      <c r="AAD150" s="26"/>
      <c r="AAE150" s="26"/>
      <c r="AAF150" s="26"/>
      <c r="AAG150" s="26"/>
      <c r="AAH150" s="26"/>
      <c r="AAI150" s="26"/>
      <c r="AAJ150" s="26"/>
      <c r="AAK150" s="26"/>
      <c r="AAL150" s="26"/>
      <c r="AAM150" s="26"/>
      <c r="AAN150" s="26"/>
      <c r="AAO150" s="26"/>
      <c r="AAP150" s="26"/>
      <c r="AAQ150" s="26"/>
      <c r="AAR150" s="26"/>
      <c r="AAS150" s="26"/>
      <c r="AAT150" s="26"/>
      <c r="AAU150" s="26"/>
      <c r="AAV150" s="26"/>
      <c r="AAW150" s="26"/>
      <c r="AAX150" s="26"/>
      <c r="AAY150" s="26"/>
      <c r="AAZ150" s="26"/>
      <c r="ABA150" s="26"/>
      <c r="ABB150" s="26"/>
      <c r="ABC150" s="26"/>
      <c r="ABD150" s="26"/>
      <c r="ABE150" s="26"/>
      <c r="ABF150" s="26"/>
      <c r="ABG150" s="26"/>
      <c r="ABH150" s="26"/>
      <c r="ABI150" s="26"/>
      <c r="ABJ150" s="26"/>
      <c r="ABK150" s="26"/>
      <c r="ABL150" s="26"/>
      <c r="ABM150" s="26"/>
      <c r="ABN150" s="26"/>
      <c r="ABO150" s="26"/>
      <c r="ABP150" s="26"/>
      <c r="ABQ150" s="26"/>
      <c r="ABR150" s="26"/>
      <c r="ABS150" s="26"/>
      <c r="ABT150" s="26"/>
      <c r="ABU150" s="26"/>
      <c r="ABV150" s="26"/>
      <c r="ABW150" s="26"/>
      <c r="ABX150" s="26"/>
      <c r="ABY150" s="26"/>
      <c r="ABZ150" s="26"/>
      <c r="ACA150" s="26"/>
      <c r="ACB150" s="26"/>
      <c r="ACC150" s="26"/>
      <c r="ACD150" s="26"/>
      <c r="ACE150" s="26"/>
      <c r="ACF150" s="26"/>
      <c r="ACG150" s="26"/>
      <c r="ACH150" s="26"/>
      <c r="ACI150" s="26"/>
      <c r="ACJ150" s="26"/>
      <c r="ACK150" s="26"/>
      <c r="ACL150" s="26"/>
      <c r="ACM150" s="26"/>
      <c r="ACN150" s="26"/>
      <c r="ACO150" s="26"/>
      <c r="ACP150" s="26"/>
      <c r="ACQ150" s="26"/>
      <c r="ACR150" s="26"/>
      <c r="ACS150" s="26"/>
      <c r="ACT150" s="26"/>
      <c r="ACU150" s="26"/>
      <c r="ACV150" s="26"/>
      <c r="ACW150" s="26"/>
      <c r="ACX150" s="26"/>
      <c r="ACY150" s="26"/>
      <c r="ACZ150" s="26"/>
      <c r="ADA150" s="26"/>
      <c r="ADB150" s="26"/>
      <c r="ADC150" s="26"/>
      <c r="ADD150" s="26"/>
      <c r="ADE150" s="26"/>
      <c r="ADF150" s="26"/>
      <c r="ADG150" s="26"/>
      <c r="ADH150" s="26"/>
      <c r="ADI150" s="26"/>
      <c r="ADJ150" s="26"/>
      <c r="ADK150" s="26"/>
      <c r="ADL150" s="26"/>
      <c r="ADM150" s="26"/>
      <c r="ADN150" s="26"/>
      <c r="ADO150" s="26"/>
      <c r="ADP150" s="26"/>
      <c r="ADQ150" s="26"/>
      <c r="ADR150" s="26"/>
      <c r="ADS150" s="26"/>
      <c r="ADT150" s="26"/>
      <c r="ADU150" s="26"/>
      <c r="ADV150" s="26"/>
      <c r="ADW150" s="26"/>
      <c r="ADX150" s="26"/>
      <c r="ADY150" s="26"/>
      <c r="ADZ150" s="26"/>
      <c r="AEA150" s="26"/>
      <c r="AEB150" s="26"/>
      <c r="AEC150" s="26"/>
      <c r="AED150" s="26"/>
      <c r="AEE150" s="26"/>
      <c r="AEF150" s="26"/>
      <c r="AEG150" s="26"/>
      <c r="AEH150" s="26"/>
      <c r="AEI150" s="26"/>
      <c r="AEJ150" s="26"/>
      <c r="AEK150" s="26"/>
      <c r="AEL150" s="26"/>
      <c r="AEM150" s="26"/>
      <c r="AEN150" s="26"/>
      <c r="AEO150" s="26"/>
      <c r="AEP150" s="26"/>
      <c r="AEQ150" s="26"/>
      <c r="AER150" s="26"/>
      <c r="AES150" s="26"/>
      <c r="AET150" s="26"/>
      <c r="AEU150" s="26"/>
      <c r="AEV150" s="26"/>
      <c r="AEW150" s="26"/>
      <c r="AEX150" s="26"/>
      <c r="AEY150" s="26"/>
      <c r="AEZ150" s="26"/>
      <c r="AFA150" s="26"/>
      <c r="AFB150" s="26"/>
      <c r="AFC150" s="26"/>
      <c r="AFD150" s="26"/>
      <c r="AFE150" s="26"/>
      <c r="AFF150" s="26"/>
      <c r="AFG150" s="26"/>
      <c r="AFH150" s="26"/>
      <c r="AFI150" s="26"/>
      <c r="AFJ150" s="26"/>
      <c r="AFK150" s="26"/>
      <c r="AFL150" s="26"/>
      <c r="AFM150" s="26"/>
      <c r="AFN150" s="26"/>
      <c r="AFO150" s="26"/>
      <c r="AFP150" s="26"/>
      <c r="AFQ150" s="26"/>
      <c r="AFR150" s="26"/>
      <c r="AFS150" s="26"/>
      <c r="AFT150" s="26"/>
      <c r="AFU150" s="26"/>
      <c r="AFV150" s="26"/>
      <c r="AFW150" s="26"/>
      <c r="AFX150" s="26"/>
      <c r="AFY150" s="26"/>
      <c r="AFZ150" s="26"/>
      <c r="AGA150" s="26"/>
      <c r="AGB150" s="26"/>
      <c r="AGC150" s="26"/>
      <c r="AGD150" s="26"/>
      <c r="AGE150" s="26"/>
      <c r="AGF150" s="26"/>
      <c r="AGG150" s="26"/>
      <c r="AGH150" s="26"/>
      <c r="AGI150" s="26"/>
      <c r="AGJ150" s="26"/>
      <c r="AGK150" s="26"/>
      <c r="AGL150" s="26"/>
      <c r="AGM150" s="26"/>
      <c r="AGN150" s="26"/>
      <c r="AGO150" s="26"/>
      <c r="AGP150" s="26"/>
      <c r="AGQ150" s="26"/>
      <c r="AGR150" s="26"/>
      <c r="AGS150" s="26"/>
      <c r="AGT150" s="26"/>
      <c r="AGU150" s="26"/>
      <c r="AGV150" s="26"/>
      <c r="AGW150" s="26"/>
      <c r="AGX150" s="26"/>
      <c r="AGY150" s="26"/>
      <c r="AGZ150" s="26"/>
      <c r="AHA150" s="26"/>
      <c r="AHB150" s="26"/>
      <c r="AHC150" s="26"/>
      <c r="AHD150" s="26"/>
      <c r="AHE150" s="26"/>
      <c r="AHF150" s="26"/>
      <c r="AHG150" s="26"/>
      <c r="AHH150" s="26"/>
      <c r="AHI150" s="26"/>
      <c r="AHJ150" s="26"/>
      <c r="AHK150" s="26"/>
      <c r="AHL150" s="26"/>
      <c r="AHM150" s="26"/>
      <c r="AHN150" s="26"/>
      <c r="AHO150" s="26"/>
      <c r="AHP150" s="26"/>
      <c r="AHQ150" s="26"/>
      <c r="AHR150" s="26"/>
      <c r="AHS150" s="26"/>
      <c r="AHT150" s="26"/>
      <c r="AHU150" s="26"/>
      <c r="AHV150" s="26"/>
      <c r="AHW150" s="26"/>
      <c r="AHX150" s="26"/>
      <c r="AHY150" s="26"/>
      <c r="AHZ150" s="26"/>
      <c r="AIA150" s="26"/>
      <c r="AIB150" s="26"/>
      <c r="AIC150" s="26"/>
      <c r="AID150" s="26"/>
      <c r="AIE150" s="26"/>
      <c r="AIF150" s="26"/>
      <c r="AIG150" s="26"/>
      <c r="AIH150" s="26"/>
      <c r="AII150" s="26"/>
      <c r="AIJ150" s="26"/>
      <c r="AIK150" s="26"/>
      <c r="AIL150" s="26"/>
      <c r="AIM150" s="26"/>
      <c r="AIN150" s="26"/>
      <c r="AIO150" s="26"/>
      <c r="AIP150" s="26"/>
      <c r="AIQ150" s="26"/>
      <c r="AIR150" s="26"/>
      <c r="AIS150" s="26"/>
      <c r="AIT150" s="26"/>
      <c r="AIU150" s="26"/>
      <c r="AIV150" s="26"/>
      <c r="AIW150" s="26"/>
      <c r="AIX150" s="26"/>
      <c r="AIY150" s="26"/>
      <c r="AIZ150" s="26"/>
      <c r="AJA150" s="26"/>
      <c r="AJB150" s="26"/>
      <c r="AJC150" s="26"/>
      <c r="AJD150" s="26"/>
      <c r="AJE150" s="26"/>
      <c r="AJF150" s="26"/>
      <c r="AJG150" s="26"/>
      <c r="AJH150" s="26"/>
      <c r="AJI150" s="26"/>
      <c r="AJJ150" s="26"/>
      <c r="AJK150" s="26"/>
      <c r="AJL150" s="26"/>
      <c r="AJM150" s="26"/>
      <c r="AJN150" s="26"/>
      <c r="AJO150" s="26"/>
      <c r="AJP150" s="26"/>
      <c r="AJQ150" s="26"/>
      <c r="AJR150" s="26"/>
      <c r="AJS150" s="26"/>
      <c r="AJT150" s="26"/>
      <c r="AJU150" s="26"/>
      <c r="AJV150" s="26"/>
      <c r="AJW150" s="26"/>
      <c r="AJX150" s="26"/>
      <c r="AJY150" s="26"/>
      <c r="AJZ150" s="26"/>
      <c r="AKA150" s="26"/>
      <c r="AKB150" s="26"/>
      <c r="AKC150" s="26"/>
      <c r="AKD150" s="26"/>
      <c r="AKE150" s="26"/>
      <c r="AKF150" s="26"/>
      <c r="AKG150" s="26"/>
      <c r="AKH150" s="26"/>
      <c r="AKI150" s="26"/>
      <c r="AKJ150" s="26"/>
      <c r="AKK150" s="26"/>
      <c r="AKL150" s="26"/>
      <c r="AKM150" s="26"/>
      <c r="AKN150" s="26"/>
      <c r="AKO150" s="26"/>
      <c r="AKP150" s="26"/>
      <c r="AKQ150" s="26"/>
      <c r="AKR150" s="26"/>
      <c r="AKS150" s="26"/>
      <c r="AKT150" s="26"/>
      <c r="AKU150" s="26"/>
      <c r="AKV150" s="26"/>
      <c r="AKW150" s="26"/>
      <c r="AKX150" s="26"/>
      <c r="AKY150" s="26"/>
      <c r="AKZ150" s="26"/>
      <c r="ALA150" s="26"/>
      <c r="ALB150" s="26"/>
      <c r="ALC150" s="26"/>
      <c r="ALD150" s="26"/>
      <c r="ALE150" s="26"/>
      <c r="ALF150" s="26"/>
      <c r="ALG150" s="26"/>
      <c r="ALH150" s="26"/>
      <c r="ALI150" s="26"/>
      <c r="ALJ150" s="26"/>
      <c r="ALK150" s="26"/>
      <c r="ALL150" s="26"/>
      <c r="ALM150" s="26"/>
      <c r="ALN150" s="26"/>
      <c r="ALO150" s="26"/>
      <c r="ALP150" s="26"/>
      <c r="ALQ150" s="26"/>
      <c r="ALR150" s="26"/>
      <c r="ALS150" s="26"/>
      <c r="ALT150" s="26"/>
      <c r="ALU150" s="26"/>
      <c r="ALV150" s="26"/>
      <c r="ALW150" s="26"/>
      <c r="ALX150" s="26"/>
      <c r="ALY150" s="26"/>
      <c r="ALZ150" s="26"/>
      <c r="AMA150" s="26"/>
      <c r="AMB150" s="26"/>
      <c r="AMC150" s="26"/>
      <c r="AMD150" s="26"/>
      <c r="AME150" s="26"/>
      <c r="AMF150" s="26"/>
      <c r="AMG150" s="26"/>
      <c r="AMH150" s="26"/>
      <c r="AMI150" s="26"/>
      <c r="AMJ150" s="26"/>
      <c r="AMK150" s="26"/>
      <c r="AML150" s="26"/>
      <c r="AMM150" s="26"/>
      <c r="AMN150" s="26"/>
      <c r="AMO150" s="26"/>
      <c r="AMP150" s="26"/>
      <c r="AMQ150" s="26"/>
      <c r="AMR150" s="26"/>
      <c r="AMS150" s="26"/>
      <c r="AMT150" s="26"/>
      <c r="AMU150" s="26"/>
      <c r="AMV150" s="26"/>
      <c r="AMW150" s="26"/>
      <c r="AMX150" s="26"/>
      <c r="AMY150" s="26"/>
      <c r="AMZ150" s="26"/>
      <c r="ANA150" s="26"/>
      <c r="ANB150" s="26"/>
      <c r="ANC150" s="26"/>
      <c r="AND150" s="26"/>
      <c r="ANE150" s="26"/>
      <c r="ANF150" s="26"/>
      <c r="ANG150" s="26"/>
      <c r="ANH150" s="26"/>
      <c r="ANI150" s="26"/>
      <c r="ANJ150" s="26"/>
      <c r="ANK150" s="26"/>
      <c r="ANL150" s="26"/>
      <c r="ANM150" s="26"/>
      <c r="ANN150" s="26"/>
      <c r="ANO150" s="26"/>
      <c r="ANP150" s="26"/>
      <c r="ANQ150" s="26"/>
      <c r="ANR150" s="26"/>
      <c r="ANS150" s="26"/>
      <c r="ANT150" s="26"/>
      <c r="ANU150" s="26"/>
      <c r="ANV150" s="26"/>
      <c r="ANW150" s="26"/>
      <c r="ANX150" s="26"/>
      <c r="ANY150" s="26"/>
      <c r="ANZ150" s="26"/>
      <c r="AOA150" s="26"/>
      <c r="AOB150" s="26"/>
      <c r="AOC150" s="26"/>
      <c r="AOD150" s="26"/>
      <c r="AOE150" s="26"/>
      <c r="AOF150" s="26"/>
      <c r="AOG150" s="26"/>
      <c r="AOH150" s="26"/>
      <c r="AOI150" s="26"/>
      <c r="AOJ150" s="26"/>
      <c r="AOK150" s="26"/>
      <c r="AOL150" s="26"/>
      <c r="AOM150" s="26"/>
      <c r="AON150" s="26"/>
      <c r="AOO150" s="26"/>
      <c r="AOP150" s="26"/>
      <c r="AOQ150" s="26"/>
      <c r="AOR150" s="26"/>
      <c r="AOS150" s="26"/>
      <c r="AOT150" s="26"/>
      <c r="AOU150" s="26"/>
      <c r="AOV150" s="26"/>
      <c r="AOW150" s="26"/>
      <c r="AOX150" s="26"/>
      <c r="AOY150" s="26"/>
      <c r="AOZ150" s="26"/>
      <c r="APA150" s="26"/>
      <c r="APB150" s="26"/>
      <c r="APC150" s="26"/>
      <c r="APD150" s="26"/>
      <c r="APE150" s="26"/>
      <c r="APF150" s="26"/>
      <c r="APG150" s="26"/>
      <c r="APH150" s="26"/>
      <c r="API150" s="26"/>
      <c r="APJ150" s="26"/>
      <c r="APK150" s="26"/>
      <c r="APL150" s="26"/>
      <c r="APM150" s="26"/>
      <c r="APN150" s="26"/>
      <c r="APO150" s="26"/>
      <c r="APP150" s="26"/>
      <c r="APQ150" s="26"/>
      <c r="APR150" s="26"/>
      <c r="APS150" s="26"/>
      <c r="APT150" s="26"/>
      <c r="APU150" s="26"/>
      <c r="APV150" s="26"/>
      <c r="APW150" s="26"/>
      <c r="APX150" s="26"/>
      <c r="APY150" s="26"/>
      <c r="APZ150" s="26"/>
      <c r="AQA150" s="26"/>
      <c r="AQB150" s="26"/>
      <c r="AQC150" s="26"/>
      <c r="AQD150" s="26"/>
      <c r="AQE150" s="26"/>
      <c r="AQF150" s="26"/>
      <c r="AQG150" s="26"/>
      <c r="AQH150" s="26"/>
      <c r="AQI150" s="26"/>
      <c r="AQJ150" s="26"/>
      <c r="AQK150" s="26"/>
      <c r="AQL150" s="26"/>
      <c r="AQM150" s="26"/>
      <c r="AQN150" s="26"/>
      <c r="AQO150" s="26"/>
      <c r="AQP150" s="26"/>
      <c r="AQQ150" s="26"/>
      <c r="AQR150" s="26"/>
      <c r="AQS150" s="26"/>
      <c r="AQT150" s="26"/>
      <c r="AQU150" s="26"/>
      <c r="AQV150" s="26"/>
      <c r="AQW150" s="26"/>
      <c r="AQX150" s="26"/>
      <c r="AQY150" s="26"/>
      <c r="AQZ150" s="26"/>
      <c r="ARA150" s="26"/>
      <c r="ARB150" s="26"/>
      <c r="ARC150" s="26"/>
      <c r="ARD150" s="26"/>
      <c r="ARE150" s="26"/>
      <c r="ARF150" s="26"/>
      <c r="ARG150" s="26"/>
      <c r="ARH150" s="26"/>
      <c r="ARI150" s="26"/>
      <c r="ARJ150" s="26"/>
      <c r="ARK150" s="26"/>
      <c r="ARL150" s="26"/>
      <c r="ARM150" s="26"/>
      <c r="ARN150" s="26"/>
      <c r="ARO150" s="26"/>
      <c r="ARP150" s="26"/>
      <c r="ARQ150" s="26"/>
      <c r="ARR150" s="26"/>
      <c r="ARS150" s="26"/>
      <c r="ART150" s="26"/>
      <c r="ARU150" s="26"/>
      <c r="ARV150" s="26"/>
      <c r="ARW150" s="26"/>
      <c r="ARX150" s="26"/>
      <c r="ARY150" s="26"/>
      <c r="ARZ150" s="26"/>
      <c r="ASA150" s="26"/>
      <c r="ASB150" s="26"/>
      <c r="ASC150" s="26"/>
      <c r="ASD150" s="26"/>
      <c r="ASE150" s="26"/>
      <c r="ASF150" s="26"/>
      <c r="ASG150" s="26"/>
      <c r="ASH150" s="26"/>
      <c r="ASI150" s="26"/>
      <c r="ASJ150" s="26"/>
      <c r="ASK150" s="26"/>
      <c r="ASL150" s="26"/>
      <c r="ASM150" s="26"/>
      <c r="ASN150" s="26"/>
      <c r="ASO150" s="26"/>
      <c r="ASP150" s="26"/>
      <c r="ASQ150" s="26"/>
      <c r="ASR150" s="26"/>
      <c r="ASS150" s="26"/>
      <c r="AST150" s="26"/>
      <c r="ASU150" s="26"/>
      <c r="ASV150" s="26"/>
      <c r="ASW150" s="26"/>
      <c r="ASX150" s="26"/>
      <c r="ASY150" s="26"/>
      <c r="ASZ150" s="26"/>
      <c r="ATA150" s="26"/>
      <c r="ATB150" s="26"/>
      <c r="ATC150" s="26"/>
      <c r="ATD150" s="26"/>
      <c r="ATE150" s="26"/>
      <c r="ATF150" s="26"/>
      <c r="ATG150" s="26"/>
      <c r="ATH150" s="26"/>
      <c r="ATI150" s="26"/>
      <c r="ATJ150" s="26"/>
      <c r="ATK150" s="26"/>
      <c r="ATL150" s="26"/>
      <c r="ATM150" s="26"/>
      <c r="ATN150" s="26"/>
      <c r="ATO150" s="26"/>
      <c r="ATP150" s="26"/>
      <c r="ATQ150" s="26"/>
      <c r="ATR150" s="26"/>
      <c r="ATS150" s="26"/>
      <c r="ATT150" s="26"/>
      <c r="ATU150" s="26"/>
      <c r="ATV150" s="26"/>
      <c r="ATW150" s="26"/>
      <c r="ATX150" s="26"/>
      <c r="ATY150" s="26"/>
      <c r="ATZ150" s="26"/>
      <c r="AUA150" s="26"/>
      <c r="AUB150" s="26"/>
      <c r="AUC150" s="26"/>
      <c r="AUD150" s="26"/>
      <c r="AUE150" s="26"/>
      <c r="AUF150" s="26"/>
      <c r="AUG150" s="26"/>
      <c r="AUH150" s="26"/>
      <c r="AUI150" s="26"/>
      <c r="AUJ150" s="26"/>
      <c r="AUK150" s="26"/>
      <c r="AUL150" s="26"/>
      <c r="AUM150" s="26"/>
      <c r="AUN150" s="26"/>
      <c r="AUO150" s="26"/>
      <c r="AUP150" s="26"/>
      <c r="AUQ150" s="26"/>
      <c r="AUR150" s="26"/>
      <c r="AUS150" s="26"/>
      <c r="AUT150" s="26"/>
      <c r="AUU150" s="26"/>
      <c r="AUV150" s="26"/>
      <c r="AUW150" s="26"/>
      <c r="AUX150" s="26"/>
      <c r="AUY150" s="26"/>
      <c r="AUZ150" s="26"/>
      <c r="AVA150" s="26"/>
      <c r="AVB150" s="26"/>
      <c r="AVC150" s="26"/>
      <c r="AVD150" s="26"/>
      <c r="AVE150" s="26"/>
      <c r="AVF150" s="26"/>
      <c r="AVG150" s="26"/>
      <c r="AVH150" s="26"/>
      <c r="AVI150" s="26"/>
      <c r="AVJ150" s="26"/>
      <c r="AVK150" s="26"/>
      <c r="AVL150" s="26"/>
      <c r="AVM150" s="26"/>
      <c r="AVN150" s="26"/>
      <c r="AVO150" s="26"/>
      <c r="AVP150" s="26"/>
      <c r="AVQ150" s="26"/>
      <c r="AVR150" s="26"/>
      <c r="AVS150" s="26"/>
      <c r="AVT150" s="26"/>
      <c r="AVU150" s="26"/>
      <c r="AVV150" s="26"/>
      <c r="AVW150" s="26"/>
      <c r="AVX150" s="26"/>
      <c r="AVY150" s="26"/>
      <c r="AVZ150" s="26"/>
      <c r="AWA150" s="26"/>
      <c r="AWB150" s="26"/>
      <c r="AWC150" s="26"/>
      <c r="AWD150" s="26"/>
      <c r="AWE150" s="26"/>
      <c r="AWF150" s="26"/>
      <c r="AWG150" s="26"/>
      <c r="AWH150" s="26"/>
      <c r="AWI150" s="26"/>
      <c r="AWJ150" s="26"/>
      <c r="AWK150" s="26"/>
      <c r="AWL150" s="26"/>
      <c r="AWM150" s="26"/>
      <c r="AWN150" s="26"/>
      <c r="AWO150" s="26"/>
      <c r="AWP150" s="26"/>
      <c r="AWQ150" s="26"/>
      <c r="AWR150" s="26"/>
      <c r="AWS150" s="26"/>
      <c r="AWT150" s="26"/>
      <c r="AWU150" s="26"/>
      <c r="AWV150" s="26"/>
      <c r="AWW150" s="26"/>
      <c r="AWX150" s="26"/>
      <c r="AWY150" s="26"/>
      <c r="AWZ150" s="26"/>
      <c r="AXA150" s="26"/>
      <c r="AXB150" s="26"/>
      <c r="AXC150" s="26"/>
      <c r="AXD150" s="26"/>
      <c r="AXE150" s="26"/>
      <c r="AXF150" s="26"/>
      <c r="AXG150" s="26"/>
      <c r="AXH150" s="26"/>
      <c r="AXI150" s="26"/>
      <c r="AXJ150" s="26"/>
      <c r="AXK150" s="26"/>
      <c r="AXL150" s="26"/>
      <c r="AXM150" s="26"/>
      <c r="AXN150" s="26"/>
      <c r="AXO150" s="26"/>
      <c r="AXP150" s="26"/>
      <c r="AXQ150" s="26"/>
      <c r="AXR150" s="26"/>
      <c r="AXS150" s="26"/>
      <c r="AXT150" s="26"/>
      <c r="AXU150" s="26"/>
      <c r="AXV150" s="26"/>
      <c r="AXW150" s="26"/>
      <c r="AXX150" s="26"/>
      <c r="AXY150" s="26"/>
      <c r="AXZ150" s="26"/>
      <c r="AYA150" s="26"/>
      <c r="AYB150" s="26"/>
      <c r="AYC150" s="26"/>
      <c r="AYD150" s="26"/>
      <c r="AYE150" s="26"/>
      <c r="AYF150" s="26"/>
      <c r="AYG150" s="26"/>
      <c r="AYH150" s="26"/>
      <c r="AYI150" s="26"/>
      <c r="AYJ150" s="26"/>
      <c r="AYK150" s="26"/>
      <c r="AYL150" s="26"/>
      <c r="AYM150" s="26"/>
      <c r="AYN150" s="26"/>
      <c r="AYO150" s="26"/>
      <c r="AYP150" s="26"/>
      <c r="AYQ150" s="26"/>
      <c r="AYR150" s="26"/>
      <c r="AYS150" s="26"/>
      <c r="AYT150" s="26"/>
      <c r="AYU150" s="26"/>
      <c r="AYV150" s="26"/>
      <c r="AYW150" s="26"/>
      <c r="AYX150" s="26"/>
      <c r="AYY150" s="26"/>
      <c r="AYZ150" s="26"/>
      <c r="AZA150" s="26"/>
      <c r="AZB150" s="26"/>
      <c r="AZC150" s="26"/>
      <c r="AZD150" s="26"/>
      <c r="AZE150" s="26"/>
      <c r="AZF150" s="26"/>
      <c r="AZG150" s="26"/>
      <c r="AZH150" s="26"/>
      <c r="AZI150" s="26"/>
      <c r="AZJ150" s="26"/>
      <c r="AZK150" s="26"/>
      <c r="AZL150" s="26"/>
      <c r="AZM150" s="26"/>
      <c r="AZN150" s="26"/>
      <c r="AZO150" s="26"/>
      <c r="AZP150" s="26"/>
      <c r="AZQ150" s="26"/>
      <c r="AZR150" s="26"/>
      <c r="AZS150" s="26"/>
      <c r="AZT150" s="26"/>
      <c r="AZU150" s="26"/>
      <c r="AZV150" s="26"/>
      <c r="AZW150" s="26"/>
      <c r="AZX150" s="26"/>
      <c r="AZY150" s="26"/>
      <c r="AZZ150" s="26"/>
      <c r="BAA150" s="26"/>
      <c r="BAB150" s="26"/>
      <c r="BAC150" s="26"/>
      <c r="BAD150" s="26"/>
      <c r="BAE150" s="26"/>
      <c r="BAF150" s="26"/>
      <c r="BAG150" s="26"/>
      <c r="BAH150" s="26"/>
      <c r="BAI150" s="26"/>
      <c r="BAJ150" s="26"/>
      <c r="BAK150" s="26"/>
      <c r="BAL150" s="26"/>
      <c r="BAM150" s="26"/>
      <c r="BAN150" s="26"/>
      <c r="BAO150" s="26"/>
      <c r="BAP150" s="26"/>
      <c r="BAQ150" s="26"/>
      <c r="BAR150" s="26"/>
      <c r="BAS150" s="26"/>
      <c r="BAT150" s="26"/>
      <c r="BAU150" s="26"/>
      <c r="BAV150" s="26"/>
      <c r="BAW150" s="26"/>
      <c r="BAX150" s="26"/>
      <c r="BAY150" s="26"/>
      <c r="BAZ150" s="26"/>
      <c r="BBA150" s="26"/>
      <c r="BBB150" s="26"/>
      <c r="BBC150" s="26"/>
      <c r="BBD150" s="26"/>
      <c r="BBE150" s="26"/>
      <c r="BBF150" s="26"/>
      <c r="BBG150" s="26"/>
      <c r="BBH150" s="26"/>
      <c r="BBI150" s="26"/>
      <c r="BBJ150" s="26"/>
      <c r="BBK150" s="26"/>
      <c r="BBL150" s="26"/>
      <c r="BBM150" s="26"/>
      <c r="BBN150" s="26"/>
      <c r="BBO150" s="26"/>
      <c r="BBP150" s="26"/>
      <c r="BBQ150" s="26"/>
      <c r="BBR150" s="26"/>
      <c r="BBS150" s="26"/>
      <c r="BBT150" s="26"/>
      <c r="BBU150" s="26"/>
      <c r="BBV150" s="26"/>
      <c r="BBW150" s="26"/>
      <c r="BBX150" s="26"/>
      <c r="BBY150" s="26"/>
      <c r="BBZ150" s="26"/>
      <c r="BCA150" s="26"/>
      <c r="BCB150" s="26"/>
      <c r="BCC150" s="26"/>
      <c r="BCD150" s="26"/>
      <c r="BCE150" s="26"/>
      <c r="BCF150" s="26"/>
      <c r="BCG150" s="26"/>
      <c r="BCH150" s="26"/>
      <c r="BCI150" s="26"/>
      <c r="BCJ150" s="26"/>
      <c r="BCK150" s="26"/>
      <c r="BCL150" s="26"/>
      <c r="BCM150" s="26"/>
      <c r="BCN150" s="26"/>
      <c r="BCO150" s="26"/>
      <c r="BCP150" s="26"/>
      <c r="BCQ150" s="26"/>
      <c r="BCR150" s="26"/>
      <c r="BCS150" s="26"/>
      <c r="BCT150" s="26"/>
      <c r="BCU150" s="26"/>
      <c r="BCV150" s="26"/>
      <c r="BCW150" s="26"/>
      <c r="BCX150" s="26"/>
      <c r="BCY150" s="26"/>
      <c r="BCZ150" s="26"/>
      <c r="BDA150" s="26"/>
      <c r="BDB150" s="26"/>
      <c r="BDC150" s="26"/>
      <c r="BDD150" s="26"/>
      <c r="BDE150" s="26"/>
      <c r="BDF150" s="26"/>
      <c r="BDG150" s="26"/>
      <c r="BDH150" s="26"/>
      <c r="BDI150" s="26"/>
      <c r="BDJ150" s="26"/>
      <c r="BDK150" s="26"/>
      <c r="BDL150" s="26"/>
      <c r="BDM150" s="26"/>
      <c r="BDN150" s="26"/>
      <c r="BDO150" s="26"/>
      <c r="BDP150" s="26"/>
      <c r="BDQ150" s="26"/>
      <c r="BDR150" s="26"/>
      <c r="BDS150" s="26"/>
      <c r="BDT150" s="26"/>
      <c r="BDU150" s="26"/>
      <c r="BDV150" s="26"/>
      <c r="BDW150" s="26"/>
      <c r="BDX150" s="26"/>
      <c r="BDY150" s="26"/>
      <c r="BDZ150" s="26"/>
      <c r="BEA150" s="26"/>
      <c r="BEB150" s="26"/>
      <c r="BEC150" s="26"/>
      <c r="BED150" s="26"/>
      <c r="BEE150" s="26"/>
      <c r="BEF150" s="26"/>
      <c r="BEG150" s="26"/>
      <c r="BEH150" s="26"/>
      <c r="BEI150" s="26"/>
      <c r="BEJ150" s="26"/>
      <c r="BEK150" s="26"/>
      <c r="BEL150" s="26"/>
      <c r="BEM150" s="26"/>
      <c r="BEN150" s="26"/>
      <c r="BEO150" s="26"/>
      <c r="BEP150" s="26"/>
      <c r="BEQ150" s="26"/>
      <c r="BER150" s="26"/>
      <c r="BES150" s="26"/>
      <c r="BET150" s="26"/>
      <c r="BEU150" s="26"/>
      <c r="BEV150" s="26"/>
      <c r="BEW150" s="26"/>
      <c r="BEX150" s="26"/>
      <c r="BEY150" s="26"/>
      <c r="BEZ150" s="26"/>
      <c r="BFA150" s="26"/>
      <c r="BFB150" s="26"/>
      <c r="BFC150" s="26"/>
      <c r="BFD150" s="26"/>
      <c r="BFE150" s="26"/>
      <c r="BFF150" s="26"/>
      <c r="BFG150" s="26"/>
      <c r="BFH150" s="26"/>
      <c r="BFI150" s="26"/>
      <c r="BFJ150" s="26"/>
      <c r="BFK150" s="26"/>
      <c r="BFL150" s="26"/>
      <c r="BFM150" s="26"/>
      <c r="BFN150" s="26"/>
      <c r="BFO150" s="26"/>
      <c r="BFP150" s="26"/>
      <c r="BFQ150" s="26"/>
      <c r="BFR150" s="26"/>
      <c r="BFS150" s="26"/>
      <c r="BFT150" s="26"/>
      <c r="BFU150" s="26"/>
      <c r="BFV150" s="26"/>
      <c r="BFW150" s="26"/>
      <c r="BFX150" s="26"/>
      <c r="BFY150" s="26"/>
      <c r="BFZ150" s="26"/>
      <c r="BGA150" s="26"/>
      <c r="BGB150" s="26"/>
      <c r="BGC150" s="26"/>
      <c r="BGD150" s="26"/>
      <c r="BGE150" s="26"/>
      <c r="BGF150" s="26"/>
      <c r="BGG150" s="26"/>
      <c r="BGH150" s="26"/>
      <c r="BGI150" s="26"/>
      <c r="BGJ150" s="26"/>
      <c r="BGK150" s="26"/>
      <c r="BGL150" s="26"/>
      <c r="BGM150" s="26"/>
      <c r="BGN150" s="26"/>
      <c r="BGO150" s="26"/>
      <c r="BGP150" s="26"/>
      <c r="BGQ150" s="26"/>
      <c r="BGR150" s="26"/>
      <c r="BGS150" s="26"/>
      <c r="BGT150" s="26"/>
      <c r="BGU150" s="26"/>
      <c r="BGV150" s="26"/>
      <c r="BGW150" s="26"/>
      <c r="BGX150" s="26"/>
      <c r="BGY150" s="26"/>
      <c r="BGZ150" s="26"/>
      <c r="BHA150" s="26"/>
      <c r="BHB150" s="26"/>
      <c r="BHC150" s="26"/>
      <c r="BHD150" s="26"/>
      <c r="BHE150" s="26"/>
      <c r="BHF150" s="26"/>
      <c r="BHG150" s="26"/>
      <c r="BHH150" s="26"/>
      <c r="BHI150" s="26"/>
      <c r="BHJ150" s="26"/>
      <c r="BHK150" s="26"/>
      <c r="BHL150" s="26"/>
      <c r="BHM150" s="26"/>
      <c r="BHN150" s="26"/>
      <c r="BHO150" s="26"/>
      <c r="BHP150" s="26"/>
      <c r="BHQ150" s="26"/>
      <c r="BHR150" s="26"/>
      <c r="BHS150" s="26"/>
      <c r="BHT150" s="26"/>
      <c r="BHU150" s="26"/>
      <c r="BHV150" s="26"/>
      <c r="BHW150" s="26"/>
      <c r="BHX150" s="26"/>
      <c r="BHY150" s="26"/>
      <c r="BHZ150" s="26"/>
      <c r="BIA150" s="26"/>
      <c r="BIB150" s="26"/>
      <c r="BIC150" s="26"/>
      <c r="BID150" s="26"/>
      <c r="BIE150" s="26"/>
      <c r="BIF150" s="26"/>
      <c r="BIG150" s="26"/>
      <c r="BIH150" s="26"/>
      <c r="BII150" s="26"/>
      <c r="BIJ150" s="26"/>
      <c r="BIK150" s="26"/>
      <c r="BIL150" s="26"/>
      <c r="BIM150" s="26"/>
      <c r="BIN150" s="26"/>
      <c r="BIO150" s="26"/>
      <c r="BIP150" s="26"/>
      <c r="BIQ150" s="26"/>
      <c r="BIR150" s="26"/>
      <c r="BIS150" s="26"/>
      <c r="BIT150" s="26"/>
      <c r="BIU150" s="26"/>
      <c r="BIV150" s="26"/>
      <c r="BIW150" s="26"/>
      <c r="BIX150" s="26"/>
      <c r="BIY150" s="26"/>
      <c r="BIZ150" s="26"/>
      <c r="BJA150" s="26"/>
      <c r="BJB150" s="26"/>
      <c r="BJC150" s="26"/>
      <c r="BJD150" s="26"/>
      <c r="BJE150" s="26"/>
      <c r="BJF150" s="26"/>
      <c r="BJG150" s="26"/>
      <c r="BJH150" s="26"/>
      <c r="BJI150" s="26"/>
      <c r="BJJ150" s="26"/>
      <c r="BJK150" s="26"/>
      <c r="BJL150" s="26"/>
      <c r="BJM150" s="26"/>
      <c r="BJN150" s="26"/>
      <c r="BJO150" s="26"/>
      <c r="BJP150" s="26"/>
      <c r="BJQ150" s="26"/>
      <c r="BJR150" s="26"/>
      <c r="BJS150" s="26"/>
      <c r="BJT150" s="26"/>
      <c r="BJU150" s="26"/>
      <c r="BJV150" s="26"/>
      <c r="BJW150" s="26"/>
      <c r="BJX150" s="26"/>
      <c r="BJY150" s="26"/>
      <c r="BJZ150" s="26"/>
      <c r="BKA150" s="26"/>
      <c r="BKB150" s="26"/>
      <c r="BKC150" s="26"/>
      <c r="BKD150" s="26"/>
      <c r="BKE150" s="26"/>
      <c r="BKF150" s="26"/>
      <c r="BKG150" s="26"/>
      <c r="BKH150" s="26"/>
      <c r="BKI150" s="26"/>
      <c r="BKJ150" s="26"/>
      <c r="BKK150" s="26"/>
      <c r="BKL150" s="26"/>
      <c r="BKM150" s="26"/>
      <c r="BKN150" s="26"/>
      <c r="BKO150" s="26"/>
      <c r="BKP150" s="26"/>
      <c r="BKQ150" s="26"/>
      <c r="BKR150" s="26"/>
      <c r="BKS150" s="26"/>
      <c r="BKT150" s="26"/>
      <c r="BKU150" s="26"/>
      <c r="BKV150" s="26"/>
      <c r="BKW150" s="26"/>
      <c r="BKX150" s="26"/>
      <c r="BKY150" s="26"/>
      <c r="BKZ150" s="26"/>
      <c r="BLA150" s="26"/>
      <c r="BLB150" s="26"/>
      <c r="BLC150" s="26"/>
      <c r="BLD150" s="26"/>
      <c r="BLE150" s="26"/>
      <c r="BLF150" s="26"/>
      <c r="BLG150" s="26"/>
      <c r="BLH150" s="26"/>
      <c r="BLI150" s="26"/>
      <c r="BLJ150" s="26"/>
      <c r="BLK150" s="26"/>
      <c r="BLL150" s="26"/>
      <c r="BLM150" s="26"/>
      <c r="BLN150" s="26"/>
      <c r="BLO150" s="26"/>
      <c r="BLP150" s="26"/>
      <c r="BLQ150" s="26"/>
      <c r="BLR150" s="26"/>
      <c r="BLS150" s="26"/>
      <c r="BLT150" s="26"/>
      <c r="BLU150" s="26"/>
      <c r="BLV150" s="26"/>
      <c r="BLW150" s="26"/>
      <c r="BLX150" s="26"/>
      <c r="BLY150" s="26"/>
      <c r="BLZ150" s="26"/>
      <c r="BMA150" s="26"/>
      <c r="BMB150" s="26"/>
      <c r="BMC150" s="26"/>
      <c r="BMD150" s="26"/>
      <c r="BME150" s="26"/>
      <c r="BMF150" s="26"/>
      <c r="BMG150" s="26"/>
      <c r="BMH150" s="26"/>
      <c r="BMI150" s="26"/>
      <c r="BMJ150" s="26"/>
      <c r="BMK150" s="26"/>
      <c r="BML150" s="26"/>
      <c r="BMM150" s="26"/>
      <c r="BMN150" s="26"/>
      <c r="BMO150" s="26"/>
      <c r="BMP150" s="26"/>
      <c r="BMQ150" s="26"/>
      <c r="BMR150" s="26"/>
      <c r="BMS150" s="26"/>
      <c r="BMT150" s="26"/>
      <c r="BMU150" s="26"/>
      <c r="BMV150" s="26"/>
      <c r="BMW150" s="26"/>
      <c r="BMX150" s="26"/>
      <c r="BMY150" s="26"/>
      <c r="BMZ150" s="26"/>
      <c r="BNA150" s="26"/>
      <c r="BNB150" s="26"/>
      <c r="BNC150" s="26"/>
      <c r="BND150" s="26"/>
      <c r="BNE150" s="26"/>
      <c r="BNF150" s="26"/>
      <c r="BNG150" s="26"/>
      <c r="BNH150" s="26"/>
      <c r="BNI150" s="26"/>
      <c r="BNJ150" s="26"/>
      <c r="BNK150" s="26"/>
      <c r="BNL150" s="26"/>
      <c r="BNM150" s="26"/>
      <c r="BNN150" s="26"/>
      <c r="BNO150" s="26"/>
      <c r="BNP150" s="26"/>
      <c r="BNQ150" s="26"/>
      <c r="BNR150" s="26"/>
      <c r="BNS150" s="26"/>
      <c r="BNT150" s="26"/>
      <c r="BNU150" s="26"/>
      <c r="BNV150" s="26"/>
      <c r="BNW150" s="26"/>
      <c r="BNX150" s="26"/>
      <c r="BNY150" s="26"/>
      <c r="BNZ150" s="26"/>
      <c r="BOA150" s="26"/>
      <c r="BOB150" s="26"/>
      <c r="BOC150" s="26"/>
      <c r="BOD150" s="26"/>
      <c r="BOE150" s="26"/>
      <c r="BOF150" s="26"/>
      <c r="BOG150" s="26"/>
      <c r="BOH150" s="26"/>
      <c r="BOI150" s="26"/>
      <c r="BOJ150" s="26"/>
      <c r="BOK150" s="26"/>
      <c r="BOL150" s="26"/>
      <c r="BOM150" s="26"/>
      <c r="BON150" s="26"/>
      <c r="BOO150" s="26"/>
      <c r="BOP150" s="26"/>
      <c r="BOQ150" s="26"/>
      <c r="BOR150" s="26"/>
      <c r="BOS150" s="26"/>
      <c r="BOT150" s="26"/>
      <c r="BOU150" s="26"/>
      <c r="BOV150" s="26"/>
      <c r="BOW150" s="26"/>
      <c r="BOX150" s="26"/>
      <c r="BOY150" s="26"/>
      <c r="BOZ150" s="26"/>
      <c r="BPA150" s="26"/>
      <c r="BPB150" s="26"/>
      <c r="BPC150" s="26"/>
      <c r="BPD150" s="26"/>
      <c r="BPE150" s="26"/>
      <c r="BPF150" s="26"/>
      <c r="BPG150" s="26"/>
      <c r="BPH150" s="26"/>
      <c r="BPI150" s="26"/>
      <c r="BPJ150" s="26"/>
      <c r="BPK150" s="26"/>
      <c r="BPL150" s="26"/>
      <c r="BPM150" s="26"/>
      <c r="BPN150" s="26"/>
      <c r="BPO150" s="26"/>
      <c r="BPP150" s="26"/>
      <c r="BPQ150" s="26"/>
      <c r="BPR150" s="26"/>
      <c r="BPS150" s="26"/>
      <c r="BPT150" s="26"/>
      <c r="BPU150" s="26"/>
      <c r="BPV150" s="26"/>
      <c r="BPW150" s="26"/>
      <c r="BPX150" s="26"/>
      <c r="BPY150" s="26"/>
      <c r="BPZ150" s="26"/>
      <c r="BQA150" s="26"/>
      <c r="BQB150" s="26"/>
      <c r="BQC150" s="26"/>
      <c r="BQD150" s="26"/>
      <c r="BQE150" s="26"/>
      <c r="BQF150" s="26"/>
      <c r="BQG150" s="26"/>
      <c r="BQH150" s="26"/>
      <c r="BQI150" s="26"/>
      <c r="BQJ150" s="26"/>
      <c r="BQK150" s="26"/>
      <c r="BQL150" s="26"/>
      <c r="BQM150" s="26"/>
      <c r="BQN150" s="26"/>
      <c r="BQO150" s="26"/>
      <c r="BQP150" s="26"/>
      <c r="BQQ150" s="26"/>
      <c r="BQR150" s="26"/>
      <c r="BQS150" s="26"/>
      <c r="BQT150" s="26"/>
      <c r="BQU150" s="26"/>
      <c r="BQV150" s="26"/>
      <c r="BQW150" s="26"/>
      <c r="BQX150" s="26"/>
      <c r="BQY150" s="26"/>
      <c r="BQZ150" s="26"/>
      <c r="BRA150" s="26"/>
      <c r="BRB150" s="26"/>
      <c r="BRC150" s="26"/>
      <c r="BRD150" s="26"/>
      <c r="BRE150" s="26"/>
      <c r="BRF150" s="26"/>
      <c r="BRG150" s="26"/>
      <c r="BRH150" s="26"/>
      <c r="BRI150" s="26"/>
      <c r="BRJ150" s="26"/>
      <c r="BRK150" s="26"/>
      <c r="BRL150" s="26"/>
      <c r="BRM150" s="26"/>
      <c r="BRN150" s="26"/>
      <c r="BRO150" s="26"/>
      <c r="BRP150" s="26"/>
      <c r="BRQ150" s="26"/>
      <c r="BRR150" s="26"/>
      <c r="BRS150" s="26"/>
      <c r="BRT150" s="26"/>
      <c r="BRU150" s="26"/>
      <c r="BRV150" s="26"/>
      <c r="BRW150" s="26"/>
      <c r="BRX150" s="26"/>
      <c r="BRY150" s="26"/>
      <c r="BRZ150" s="26"/>
      <c r="BSA150" s="26"/>
      <c r="BSB150" s="26"/>
      <c r="BSC150" s="26"/>
      <c r="BSD150" s="26"/>
      <c r="BSE150" s="26"/>
      <c r="BSF150" s="26"/>
      <c r="BSG150" s="26"/>
      <c r="BSH150" s="26"/>
      <c r="BSI150" s="26"/>
      <c r="BSJ150" s="26"/>
      <c r="BSK150" s="26"/>
      <c r="BSL150" s="26"/>
      <c r="BSM150" s="26"/>
      <c r="BSN150" s="26"/>
      <c r="BSO150" s="26"/>
      <c r="BSP150" s="26"/>
      <c r="BSQ150" s="26"/>
      <c r="BSR150" s="26"/>
      <c r="BSS150" s="26"/>
      <c r="BST150" s="26"/>
      <c r="BSU150" s="26"/>
      <c r="BSV150" s="26"/>
      <c r="BSW150" s="26"/>
      <c r="BSX150" s="26"/>
      <c r="BSY150" s="26"/>
      <c r="BSZ150" s="26"/>
      <c r="BTA150" s="26"/>
      <c r="BTB150" s="26"/>
      <c r="BTC150" s="26"/>
      <c r="BTD150" s="26"/>
      <c r="BTE150" s="26"/>
      <c r="BTF150" s="26"/>
      <c r="BTG150" s="26"/>
      <c r="BTH150" s="26"/>
      <c r="BTI150" s="26"/>
      <c r="BTJ150" s="26"/>
      <c r="BTK150" s="26"/>
      <c r="BTL150" s="26"/>
      <c r="BTM150" s="26"/>
      <c r="BTN150" s="26"/>
      <c r="BTO150" s="26"/>
      <c r="BTP150" s="26"/>
      <c r="BTQ150" s="26"/>
      <c r="BTR150" s="26"/>
      <c r="BTS150" s="26"/>
      <c r="BTT150" s="26"/>
      <c r="BTU150" s="26"/>
      <c r="BTV150" s="26"/>
      <c r="BTW150" s="26"/>
      <c r="BTX150" s="26"/>
      <c r="BTY150" s="26"/>
      <c r="BTZ150" s="26"/>
      <c r="BUA150" s="26"/>
    </row>
    <row r="151" spans="1:1899" s="23" customFormat="1" ht="60.75" customHeight="1" x14ac:dyDescent="0.25">
      <c r="A151" s="34" t="s">
        <v>82</v>
      </c>
      <c r="B151" s="48" t="s">
        <v>23</v>
      </c>
      <c r="C151" s="48" t="s">
        <v>24</v>
      </c>
      <c r="D151" s="48" t="s">
        <v>277</v>
      </c>
      <c r="E151" s="48" t="s">
        <v>18</v>
      </c>
      <c r="F151" s="55" t="s">
        <v>19</v>
      </c>
      <c r="G151" s="16">
        <v>0</v>
      </c>
      <c r="H151" s="37">
        <v>44743</v>
      </c>
      <c r="I151" s="34" t="s">
        <v>292</v>
      </c>
      <c r="J151" s="34" t="s">
        <v>245</v>
      </c>
      <c r="K151" s="15">
        <v>0</v>
      </c>
      <c r="L151" s="15">
        <v>24143.39</v>
      </c>
      <c r="M151" s="15">
        <v>0</v>
      </c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  <c r="DW151" s="26"/>
      <c r="DX151" s="26"/>
      <c r="DY151" s="26"/>
      <c r="DZ151" s="26"/>
      <c r="EA151" s="26"/>
      <c r="EB151" s="26"/>
      <c r="EC151" s="26"/>
      <c r="ED151" s="26"/>
      <c r="EE151" s="26"/>
      <c r="EF151" s="26"/>
      <c r="EG151" s="26"/>
      <c r="EH151" s="26"/>
      <c r="EI151" s="26"/>
      <c r="EJ151" s="26"/>
      <c r="EK151" s="26"/>
      <c r="EL151" s="26"/>
      <c r="EM151" s="26"/>
      <c r="EN151" s="26"/>
      <c r="EO151" s="26"/>
      <c r="EP151" s="26"/>
      <c r="EQ151" s="26"/>
      <c r="ER151" s="26"/>
      <c r="ES151" s="26"/>
      <c r="ET151" s="26"/>
      <c r="EU151" s="26"/>
      <c r="EV151" s="26"/>
      <c r="EW151" s="26"/>
      <c r="EX151" s="26"/>
      <c r="EY151" s="26"/>
      <c r="EZ151" s="26"/>
      <c r="FA151" s="26"/>
      <c r="FB151" s="26"/>
      <c r="FC151" s="26"/>
      <c r="FD151" s="26"/>
      <c r="FE151" s="26"/>
      <c r="FF151" s="26"/>
      <c r="FG151" s="26"/>
      <c r="FH151" s="26"/>
      <c r="FI151" s="26"/>
      <c r="FJ151" s="26"/>
      <c r="FK151" s="26"/>
      <c r="FL151" s="26"/>
      <c r="FM151" s="26"/>
      <c r="FN151" s="26"/>
      <c r="FO151" s="26"/>
      <c r="FP151" s="26"/>
      <c r="FQ151" s="26"/>
      <c r="FR151" s="26"/>
      <c r="FS151" s="26"/>
      <c r="FT151" s="26"/>
      <c r="FU151" s="26"/>
      <c r="FV151" s="26"/>
      <c r="FW151" s="26"/>
      <c r="FX151" s="26"/>
      <c r="FY151" s="26"/>
      <c r="FZ151" s="26"/>
      <c r="GA151" s="26"/>
      <c r="GB151" s="26"/>
      <c r="GC151" s="26"/>
      <c r="GD151" s="26"/>
      <c r="GE151" s="26"/>
      <c r="GF151" s="26"/>
      <c r="GG151" s="26"/>
      <c r="GH151" s="26"/>
      <c r="GI151" s="26"/>
      <c r="GJ151" s="26"/>
      <c r="GK151" s="26"/>
      <c r="GL151" s="26"/>
      <c r="GM151" s="26"/>
      <c r="GN151" s="26"/>
      <c r="GO151" s="26"/>
      <c r="GP151" s="26"/>
      <c r="GQ151" s="26"/>
      <c r="GR151" s="26"/>
      <c r="GS151" s="26"/>
      <c r="GT151" s="26"/>
      <c r="GU151" s="26"/>
      <c r="GV151" s="26"/>
      <c r="GW151" s="26"/>
      <c r="GX151" s="26"/>
      <c r="GY151" s="26"/>
      <c r="GZ151" s="26"/>
      <c r="HA151" s="26"/>
      <c r="HB151" s="26"/>
      <c r="HC151" s="26"/>
      <c r="HD151" s="26"/>
      <c r="HE151" s="26"/>
      <c r="HF151" s="26"/>
      <c r="HG151" s="26"/>
      <c r="HH151" s="26"/>
      <c r="HI151" s="26"/>
      <c r="HJ151" s="26"/>
      <c r="HK151" s="26"/>
      <c r="HL151" s="26"/>
      <c r="HM151" s="26"/>
      <c r="HN151" s="26"/>
      <c r="HO151" s="26"/>
      <c r="HP151" s="26"/>
      <c r="HQ151" s="26"/>
      <c r="HR151" s="26"/>
      <c r="HS151" s="26"/>
      <c r="HT151" s="26"/>
      <c r="HU151" s="26"/>
      <c r="HV151" s="26"/>
      <c r="HW151" s="26"/>
      <c r="HX151" s="26"/>
      <c r="HY151" s="26"/>
      <c r="HZ151" s="26"/>
      <c r="IA151" s="26"/>
      <c r="IB151" s="26"/>
      <c r="IC151" s="26"/>
      <c r="ID151" s="26"/>
      <c r="IE151" s="26"/>
      <c r="IF151" s="26"/>
      <c r="IG151" s="26"/>
      <c r="IH151" s="26"/>
      <c r="II151" s="26"/>
      <c r="IJ151" s="26"/>
      <c r="IK151" s="26"/>
      <c r="IL151" s="26"/>
      <c r="IM151" s="26"/>
      <c r="IN151" s="26"/>
      <c r="IO151" s="26"/>
      <c r="IP151" s="26"/>
      <c r="IQ151" s="26"/>
      <c r="IR151" s="26"/>
      <c r="IS151" s="26"/>
      <c r="IT151" s="26"/>
      <c r="IU151" s="26"/>
      <c r="IV151" s="26"/>
      <c r="IW151" s="26"/>
      <c r="IX151" s="26"/>
      <c r="IY151" s="26"/>
      <c r="IZ151" s="26"/>
      <c r="JA151" s="26"/>
      <c r="JB151" s="26"/>
      <c r="JC151" s="26"/>
      <c r="JD151" s="26"/>
      <c r="JE151" s="26"/>
      <c r="JF151" s="26"/>
      <c r="JG151" s="26"/>
      <c r="JH151" s="26"/>
      <c r="JI151" s="26"/>
      <c r="JJ151" s="26"/>
      <c r="JK151" s="26"/>
      <c r="JL151" s="26"/>
      <c r="JM151" s="26"/>
      <c r="JN151" s="26"/>
      <c r="JO151" s="26"/>
      <c r="JP151" s="26"/>
      <c r="JQ151" s="26"/>
      <c r="JR151" s="26"/>
      <c r="JS151" s="26"/>
      <c r="JT151" s="26"/>
      <c r="JU151" s="26"/>
      <c r="JV151" s="26"/>
      <c r="JW151" s="26"/>
      <c r="JX151" s="26"/>
      <c r="JY151" s="26"/>
      <c r="JZ151" s="26"/>
      <c r="KA151" s="26"/>
      <c r="KB151" s="26"/>
      <c r="KC151" s="26"/>
      <c r="KD151" s="26"/>
      <c r="KE151" s="26"/>
      <c r="KF151" s="26"/>
      <c r="KG151" s="26"/>
      <c r="KH151" s="26"/>
      <c r="KI151" s="26"/>
      <c r="KJ151" s="26"/>
      <c r="KK151" s="26"/>
      <c r="KL151" s="26"/>
      <c r="KM151" s="26"/>
      <c r="KN151" s="26"/>
      <c r="KO151" s="26"/>
      <c r="KP151" s="26"/>
      <c r="KQ151" s="26"/>
      <c r="KR151" s="26"/>
      <c r="KS151" s="26"/>
      <c r="KT151" s="26"/>
      <c r="KU151" s="26"/>
      <c r="KV151" s="26"/>
      <c r="KW151" s="26"/>
      <c r="KX151" s="26"/>
      <c r="KY151" s="26"/>
      <c r="KZ151" s="26"/>
      <c r="LA151" s="26"/>
      <c r="LB151" s="26"/>
      <c r="LC151" s="26"/>
      <c r="LD151" s="26"/>
      <c r="LE151" s="26"/>
      <c r="LF151" s="26"/>
      <c r="LG151" s="26"/>
      <c r="LH151" s="26"/>
      <c r="LI151" s="26"/>
      <c r="LJ151" s="26"/>
      <c r="LK151" s="26"/>
      <c r="LL151" s="26"/>
      <c r="LM151" s="26"/>
      <c r="LN151" s="26"/>
      <c r="LO151" s="26"/>
      <c r="LP151" s="26"/>
      <c r="LQ151" s="26"/>
      <c r="LR151" s="26"/>
      <c r="LS151" s="26"/>
      <c r="LT151" s="26"/>
      <c r="LU151" s="26"/>
      <c r="LV151" s="26"/>
      <c r="LW151" s="26"/>
      <c r="LX151" s="26"/>
      <c r="LY151" s="26"/>
      <c r="LZ151" s="26"/>
      <c r="MA151" s="26"/>
      <c r="MB151" s="26"/>
      <c r="MC151" s="26"/>
      <c r="MD151" s="26"/>
      <c r="ME151" s="26"/>
      <c r="MF151" s="26"/>
      <c r="MG151" s="26"/>
      <c r="MH151" s="26"/>
      <c r="MI151" s="26"/>
      <c r="MJ151" s="26"/>
      <c r="MK151" s="26"/>
      <c r="ML151" s="26"/>
      <c r="MM151" s="26"/>
      <c r="MN151" s="26"/>
      <c r="MO151" s="26"/>
      <c r="MP151" s="26"/>
      <c r="MQ151" s="26"/>
      <c r="MR151" s="26"/>
      <c r="MS151" s="26"/>
      <c r="MT151" s="26"/>
      <c r="MU151" s="26"/>
      <c r="MV151" s="26"/>
      <c r="MW151" s="26"/>
      <c r="MX151" s="26"/>
      <c r="MY151" s="26"/>
      <c r="MZ151" s="26"/>
      <c r="NA151" s="26"/>
      <c r="NB151" s="26"/>
      <c r="NC151" s="26"/>
      <c r="ND151" s="26"/>
      <c r="NE151" s="26"/>
      <c r="NF151" s="26"/>
      <c r="NG151" s="26"/>
      <c r="NH151" s="26"/>
      <c r="NI151" s="26"/>
      <c r="NJ151" s="26"/>
      <c r="NK151" s="26"/>
      <c r="NL151" s="26"/>
      <c r="NM151" s="26"/>
      <c r="NN151" s="26"/>
      <c r="NO151" s="26"/>
      <c r="NP151" s="26"/>
      <c r="NQ151" s="26"/>
      <c r="NR151" s="26"/>
      <c r="NS151" s="26"/>
      <c r="NT151" s="26"/>
      <c r="NU151" s="26"/>
      <c r="NV151" s="26"/>
      <c r="NW151" s="26"/>
      <c r="NX151" s="26"/>
      <c r="NY151" s="26"/>
      <c r="NZ151" s="26"/>
      <c r="OA151" s="26"/>
      <c r="OB151" s="26"/>
      <c r="OC151" s="26"/>
      <c r="OD151" s="26"/>
      <c r="OE151" s="26"/>
      <c r="OF151" s="26"/>
      <c r="OG151" s="26"/>
      <c r="OH151" s="26"/>
      <c r="OI151" s="26"/>
      <c r="OJ151" s="26"/>
      <c r="OK151" s="26"/>
      <c r="OL151" s="26"/>
      <c r="OM151" s="26"/>
      <c r="ON151" s="26"/>
      <c r="OO151" s="26"/>
      <c r="OP151" s="26"/>
      <c r="OQ151" s="26"/>
      <c r="OR151" s="26"/>
      <c r="OS151" s="26"/>
      <c r="OT151" s="26"/>
      <c r="OU151" s="26"/>
      <c r="OV151" s="26"/>
      <c r="OW151" s="26"/>
      <c r="OX151" s="26"/>
      <c r="OY151" s="26"/>
      <c r="OZ151" s="26"/>
      <c r="PA151" s="26"/>
      <c r="PB151" s="26"/>
      <c r="PC151" s="26"/>
      <c r="PD151" s="26"/>
      <c r="PE151" s="26"/>
      <c r="PF151" s="26"/>
      <c r="PG151" s="26"/>
      <c r="PH151" s="26"/>
      <c r="PI151" s="26"/>
      <c r="PJ151" s="26"/>
      <c r="PK151" s="26"/>
      <c r="PL151" s="26"/>
      <c r="PM151" s="26"/>
      <c r="PN151" s="26"/>
      <c r="PO151" s="26"/>
      <c r="PP151" s="26"/>
      <c r="PQ151" s="26"/>
      <c r="PR151" s="26"/>
      <c r="PS151" s="26"/>
      <c r="PT151" s="26"/>
      <c r="PU151" s="26"/>
      <c r="PV151" s="26"/>
      <c r="PW151" s="26"/>
      <c r="PX151" s="26"/>
      <c r="PY151" s="26"/>
      <c r="PZ151" s="26"/>
      <c r="QA151" s="26"/>
      <c r="QB151" s="26"/>
      <c r="QC151" s="26"/>
      <c r="QD151" s="26"/>
      <c r="QE151" s="26"/>
      <c r="QF151" s="26"/>
      <c r="QG151" s="26"/>
      <c r="QH151" s="26"/>
      <c r="QI151" s="26"/>
      <c r="QJ151" s="26"/>
      <c r="QK151" s="26"/>
      <c r="QL151" s="26"/>
      <c r="QM151" s="26"/>
      <c r="QN151" s="26"/>
      <c r="QO151" s="26"/>
      <c r="QP151" s="26"/>
      <c r="QQ151" s="26"/>
      <c r="QR151" s="26"/>
      <c r="QS151" s="26"/>
      <c r="QT151" s="26"/>
      <c r="QU151" s="26"/>
      <c r="QV151" s="26"/>
      <c r="QW151" s="26"/>
      <c r="QX151" s="26"/>
      <c r="QY151" s="26"/>
      <c r="QZ151" s="26"/>
      <c r="RA151" s="26"/>
      <c r="RB151" s="26"/>
      <c r="RC151" s="26"/>
      <c r="RD151" s="26"/>
      <c r="RE151" s="26"/>
      <c r="RF151" s="26"/>
      <c r="RG151" s="26"/>
      <c r="RH151" s="26"/>
      <c r="RI151" s="26"/>
      <c r="RJ151" s="26"/>
      <c r="RK151" s="26"/>
      <c r="RL151" s="26"/>
      <c r="RM151" s="26"/>
      <c r="RN151" s="26"/>
      <c r="RO151" s="26"/>
      <c r="RP151" s="26"/>
      <c r="RQ151" s="26"/>
      <c r="RR151" s="26"/>
      <c r="RS151" s="26"/>
      <c r="RT151" s="26"/>
      <c r="RU151" s="26"/>
      <c r="RV151" s="26"/>
      <c r="RW151" s="26"/>
      <c r="RX151" s="26"/>
      <c r="RY151" s="26"/>
      <c r="RZ151" s="26"/>
      <c r="SA151" s="26"/>
      <c r="SB151" s="26"/>
      <c r="SC151" s="26"/>
      <c r="SD151" s="26"/>
      <c r="SE151" s="26"/>
      <c r="SF151" s="26"/>
      <c r="SG151" s="26"/>
      <c r="SH151" s="26"/>
      <c r="SI151" s="26"/>
      <c r="SJ151" s="26"/>
      <c r="SK151" s="26"/>
      <c r="SL151" s="26"/>
      <c r="SM151" s="26"/>
      <c r="SN151" s="26"/>
      <c r="SO151" s="26"/>
      <c r="SP151" s="26"/>
      <c r="SQ151" s="26"/>
      <c r="SR151" s="26"/>
      <c r="SS151" s="26"/>
      <c r="ST151" s="26"/>
      <c r="SU151" s="26"/>
      <c r="SV151" s="26"/>
      <c r="SW151" s="26"/>
      <c r="SX151" s="26"/>
      <c r="SY151" s="26"/>
      <c r="SZ151" s="26"/>
      <c r="TA151" s="26"/>
      <c r="TB151" s="26"/>
      <c r="TC151" s="26"/>
      <c r="TD151" s="26"/>
      <c r="TE151" s="26"/>
      <c r="TF151" s="26"/>
      <c r="TG151" s="26"/>
      <c r="TH151" s="26"/>
      <c r="TI151" s="26"/>
      <c r="TJ151" s="26"/>
      <c r="TK151" s="26"/>
      <c r="TL151" s="26"/>
      <c r="TM151" s="26"/>
      <c r="TN151" s="26"/>
      <c r="TO151" s="26"/>
      <c r="TP151" s="26"/>
      <c r="TQ151" s="26"/>
      <c r="TR151" s="26"/>
      <c r="TS151" s="26"/>
      <c r="TT151" s="26"/>
      <c r="TU151" s="26"/>
      <c r="TV151" s="26"/>
      <c r="TW151" s="26"/>
      <c r="TX151" s="26"/>
      <c r="TY151" s="26"/>
      <c r="TZ151" s="26"/>
      <c r="UA151" s="26"/>
      <c r="UB151" s="26"/>
      <c r="UC151" s="26"/>
      <c r="UD151" s="26"/>
      <c r="UE151" s="26"/>
      <c r="UF151" s="26"/>
      <c r="UG151" s="26"/>
      <c r="UH151" s="26"/>
      <c r="UI151" s="26"/>
      <c r="UJ151" s="26"/>
      <c r="UK151" s="26"/>
      <c r="UL151" s="26"/>
      <c r="UM151" s="26"/>
      <c r="UN151" s="26"/>
      <c r="UO151" s="26"/>
      <c r="UP151" s="26"/>
      <c r="UQ151" s="26"/>
      <c r="UR151" s="26"/>
      <c r="US151" s="26"/>
      <c r="UT151" s="26"/>
      <c r="UU151" s="26"/>
      <c r="UV151" s="26"/>
      <c r="UW151" s="26"/>
      <c r="UX151" s="26"/>
      <c r="UY151" s="26"/>
      <c r="UZ151" s="26"/>
      <c r="VA151" s="26"/>
      <c r="VB151" s="26"/>
      <c r="VC151" s="26"/>
      <c r="VD151" s="26"/>
      <c r="VE151" s="26"/>
      <c r="VF151" s="26"/>
      <c r="VG151" s="26"/>
      <c r="VH151" s="26"/>
      <c r="VI151" s="26"/>
      <c r="VJ151" s="26"/>
      <c r="VK151" s="26"/>
      <c r="VL151" s="26"/>
      <c r="VM151" s="26"/>
      <c r="VN151" s="26"/>
      <c r="VO151" s="26"/>
      <c r="VP151" s="26"/>
      <c r="VQ151" s="26"/>
      <c r="VR151" s="26"/>
      <c r="VS151" s="26"/>
      <c r="VT151" s="26"/>
      <c r="VU151" s="26"/>
      <c r="VV151" s="26"/>
      <c r="VW151" s="26"/>
      <c r="VX151" s="26"/>
      <c r="VY151" s="26"/>
      <c r="VZ151" s="26"/>
      <c r="WA151" s="26"/>
      <c r="WB151" s="26"/>
      <c r="WC151" s="26"/>
      <c r="WD151" s="26"/>
      <c r="WE151" s="26"/>
      <c r="WF151" s="26"/>
      <c r="WG151" s="26"/>
      <c r="WH151" s="26"/>
      <c r="WI151" s="26"/>
      <c r="WJ151" s="26"/>
      <c r="WK151" s="26"/>
      <c r="WL151" s="26"/>
      <c r="WM151" s="26"/>
      <c r="WN151" s="26"/>
      <c r="WO151" s="26"/>
      <c r="WP151" s="26"/>
      <c r="WQ151" s="26"/>
      <c r="WR151" s="26"/>
      <c r="WS151" s="26"/>
      <c r="WT151" s="26"/>
      <c r="WU151" s="26"/>
      <c r="WV151" s="26"/>
      <c r="WW151" s="26"/>
      <c r="WX151" s="26"/>
      <c r="WY151" s="26"/>
      <c r="WZ151" s="26"/>
      <c r="XA151" s="26"/>
      <c r="XB151" s="26"/>
      <c r="XC151" s="26"/>
      <c r="XD151" s="26"/>
      <c r="XE151" s="26"/>
      <c r="XF151" s="26"/>
      <c r="XG151" s="26"/>
      <c r="XH151" s="26"/>
      <c r="XI151" s="26"/>
      <c r="XJ151" s="26"/>
      <c r="XK151" s="26"/>
      <c r="XL151" s="26"/>
      <c r="XM151" s="26"/>
      <c r="XN151" s="26"/>
      <c r="XO151" s="26"/>
      <c r="XP151" s="26"/>
      <c r="XQ151" s="26"/>
      <c r="XR151" s="26"/>
      <c r="XS151" s="26"/>
      <c r="XT151" s="26"/>
      <c r="XU151" s="26"/>
      <c r="XV151" s="26"/>
      <c r="XW151" s="26"/>
      <c r="XX151" s="26"/>
      <c r="XY151" s="26"/>
      <c r="XZ151" s="26"/>
      <c r="YA151" s="26"/>
      <c r="YB151" s="26"/>
      <c r="YC151" s="26"/>
      <c r="YD151" s="26"/>
      <c r="YE151" s="26"/>
      <c r="YF151" s="26"/>
      <c r="YG151" s="26"/>
      <c r="YH151" s="26"/>
      <c r="YI151" s="26"/>
      <c r="YJ151" s="26"/>
      <c r="YK151" s="26"/>
      <c r="YL151" s="26"/>
      <c r="YM151" s="26"/>
      <c r="YN151" s="26"/>
      <c r="YO151" s="26"/>
      <c r="YP151" s="26"/>
      <c r="YQ151" s="26"/>
      <c r="YR151" s="26"/>
      <c r="YS151" s="26"/>
      <c r="YT151" s="26"/>
      <c r="YU151" s="26"/>
      <c r="YV151" s="26"/>
      <c r="YW151" s="26"/>
      <c r="YX151" s="26"/>
      <c r="YY151" s="26"/>
      <c r="YZ151" s="26"/>
      <c r="ZA151" s="26"/>
      <c r="ZB151" s="26"/>
      <c r="ZC151" s="26"/>
      <c r="ZD151" s="26"/>
      <c r="ZE151" s="26"/>
      <c r="ZF151" s="26"/>
      <c r="ZG151" s="26"/>
      <c r="ZH151" s="26"/>
      <c r="ZI151" s="26"/>
      <c r="ZJ151" s="26"/>
      <c r="ZK151" s="26"/>
      <c r="ZL151" s="26"/>
      <c r="ZM151" s="26"/>
      <c r="ZN151" s="26"/>
      <c r="ZO151" s="26"/>
      <c r="ZP151" s="26"/>
      <c r="ZQ151" s="26"/>
      <c r="ZR151" s="26"/>
      <c r="ZS151" s="26"/>
      <c r="ZT151" s="26"/>
      <c r="ZU151" s="26"/>
      <c r="ZV151" s="26"/>
      <c r="ZW151" s="26"/>
      <c r="ZX151" s="26"/>
      <c r="ZY151" s="26"/>
      <c r="ZZ151" s="26"/>
      <c r="AAA151" s="26"/>
      <c r="AAB151" s="26"/>
      <c r="AAC151" s="26"/>
      <c r="AAD151" s="26"/>
      <c r="AAE151" s="26"/>
      <c r="AAF151" s="26"/>
      <c r="AAG151" s="26"/>
      <c r="AAH151" s="26"/>
      <c r="AAI151" s="26"/>
      <c r="AAJ151" s="26"/>
      <c r="AAK151" s="26"/>
      <c r="AAL151" s="26"/>
      <c r="AAM151" s="26"/>
      <c r="AAN151" s="26"/>
      <c r="AAO151" s="26"/>
      <c r="AAP151" s="26"/>
      <c r="AAQ151" s="26"/>
      <c r="AAR151" s="26"/>
      <c r="AAS151" s="26"/>
      <c r="AAT151" s="26"/>
      <c r="AAU151" s="26"/>
      <c r="AAV151" s="26"/>
      <c r="AAW151" s="26"/>
      <c r="AAX151" s="26"/>
      <c r="AAY151" s="26"/>
      <c r="AAZ151" s="26"/>
      <c r="ABA151" s="26"/>
      <c r="ABB151" s="26"/>
      <c r="ABC151" s="26"/>
      <c r="ABD151" s="26"/>
      <c r="ABE151" s="26"/>
      <c r="ABF151" s="26"/>
      <c r="ABG151" s="26"/>
      <c r="ABH151" s="26"/>
      <c r="ABI151" s="26"/>
      <c r="ABJ151" s="26"/>
      <c r="ABK151" s="26"/>
      <c r="ABL151" s="26"/>
      <c r="ABM151" s="26"/>
      <c r="ABN151" s="26"/>
      <c r="ABO151" s="26"/>
      <c r="ABP151" s="26"/>
      <c r="ABQ151" s="26"/>
      <c r="ABR151" s="26"/>
      <c r="ABS151" s="26"/>
      <c r="ABT151" s="26"/>
      <c r="ABU151" s="26"/>
      <c r="ABV151" s="26"/>
      <c r="ABW151" s="26"/>
      <c r="ABX151" s="26"/>
      <c r="ABY151" s="26"/>
      <c r="ABZ151" s="26"/>
      <c r="ACA151" s="26"/>
      <c r="ACB151" s="26"/>
      <c r="ACC151" s="26"/>
      <c r="ACD151" s="26"/>
      <c r="ACE151" s="26"/>
      <c r="ACF151" s="26"/>
      <c r="ACG151" s="26"/>
      <c r="ACH151" s="26"/>
      <c r="ACI151" s="26"/>
      <c r="ACJ151" s="26"/>
      <c r="ACK151" s="26"/>
      <c r="ACL151" s="26"/>
      <c r="ACM151" s="26"/>
      <c r="ACN151" s="26"/>
      <c r="ACO151" s="26"/>
      <c r="ACP151" s="26"/>
      <c r="ACQ151" s="26"/>
      <c r="ACR151" s="26"/>
      <c r="ACS151" s="26"/>
      <c r="ACT151" s="26"/>
      <c r="ACU151" s="26"/>
      <c r="ACV151" s="26"/>
      <c r="ACW151" s="26"/>
      <c r="ACX151" s="26"/>
      <c r="ACY151" s="26"/>
      <c r="ACZ151" s="26"/>
      <c r="ADA151" s="26"/>
      <c r="ADB151" s="26"/>
      <c r="ADC151" s="26"/>
      <c r="ADD151" s="26"/>
      <c r="ADE151" s="26"/>
      <c r="ADF151" s="26"/>
      <c r="ADG151" s="26"/>
      <c r="ADH151" s="26"/>
      <c r="ADI151" s="26"/>
      <c r="ADJ151" s="26"/>
      <c r="ADK151" s="26"/>
      <c r="ADL151" s="26"/>
      <c r="ADM151" s="26"/>
      <c r="ADN151" s="26"/>
      <c r="ADO151" s="26"/>
      <c r="ADP151" s="26"/>
      <c r="ADQ151" s="26"/>
      <c r="ADR151" s="26"/>
      <c r="ADS151" s="26"/>
      <c r="ADT151" s="26"/>
      <c r="ADU151" s="26"/>
      <c r="ADV151" s="26"/>
      <c r="ADW151" s="26"/>
      <c r="ADX151" s="26"/>
      <c r="ADY151" s="26"/>
      <c r="ADZ151" s="26"/>
      <c r="AEA151" s="26"/>
      <c r="AEB151" s="26"/>
      <c r="AEC151" s="26"/>
      <c r="AED151" s="26"/>
      <c r="AEE151" s="26"/>
      <c r="AEF151" s="26"/>
      <c r="AEG151" s="26"/>
      <c r="AEH151" s="26"/>
      <c r="AEI151" s="26"/>
      <c r="AEJ151" s="26"/>
      <c r="AEK151" s="26"/>
      <c r="AEL151" s="26"/>
      <c r="AEM151" s="26"/>
      <c r="AEN151" s="26"/>
      <c r="AEO151" s="26"/>
      <c r="AEP151" s="26"/>
      <c r="AEQ151" s="26"/>
      <c r="AER151" s="26"/>
      <c r="AES151" s="26"/>
      <c r="AET151" s="26"/>
      <c r="AEU151" s="26"/>
      <c r="AEV151" s="26"/>
      <c r="AEW151" s="26"/>
      <c r="AEX151" s="26"/>
      <c r="AEY151" s="26"/>
      <c r="AEZ151" s="26"/>
      <c r="AFA151" s="26"/>
      <c r="AFB151" s="26"/>
      <c r="AFC151" s="26"/>
      <c r="AFD151" s="26"/>
      <c r="AFE151" s="26"/>
      <c r="AFF151" s="26"/>
      <c r="AFG151" s="26"/>
      <c r="AFH151" s="26"/>
      <c r="AFI151" s="26"/>
      <c r="AFJ151" s="26"/>
      <c r="AFK151" s="26"/>
      <c r="AFL151" s="26"/>
      <c r="AFM151" s="26"/>
      <c r="AFN151" s="26"/>
      <c r="AFO151" s="26"/>
      <c r="AFP151" s="26"/>
      <c r="AFQ151" s="26"/>
      <c r="AFR151" s="26"/>
      <c r="AFS151" s="26"/>
      <c r="AFT151" s="26"/>
      <c r="AFU151" s="26"/>
      <c r="AFV151" s="26"/>
      <c r="AFW151" s="26"/>
      <c r="AFX151" s="26"/>
      <c r="AFY151" s="26"/>
      <c r="AFZ151" s="26"/>
      <c r="AGA151" s="26"/>
      <c r="AGB151" s="26"/>
      <c r="AGC151" s="26"/>
      <c r="AGD151" s="26"/>
      <c r="AGE151" s="26"/>
      <c r="AGF151" s="26"/>
      <c r="AGG151" s="26"/>
      <c r="AGH151" s="26"/>
      <c r="AGI151" s="26"/>
      <c r="AGJ151" s="26"/>
      <c r="AGK151" s="26"/>
      <c r="AGL151" s="26"/>
      <c r="AGM151" s="26"/>
      <c r="AGN151" s="26"/>
      <c r="AGO151" s="26"/>
      <c r="AGP151" s="26"/>
      <c r="AGQ151" s="26"/>
      <c r="AGR151" s="26"/>
      <c r="AGS151" s="26"/>
      <c r="AGT151" s="26"/>
      <c r="AGU151" s="26"/>
      <c r="AGV151" s="26"/>
      <c r="AGW151" s="26"/>
      <c r="AGX151" s="26"/>
      <c r="AGY151" s="26"/>
      <c r="AGZ151" s="26"/>
      <c r="AHA151" s="26"/>
      <c r="AHB151" s="26"/>
      <c r="AHC151" s="26"/>
      <c r="AHD151" s="26"/>
      <c r="AHE151" s="26"/>
      <c r="AHF151" s="26"/>
      <c r="AHG151" s="26"/>
      <c r="AHH151" s="26"/>
      <c r="AHI151" s="26"/>
      <c r="AHJ151" s="26"/>
      <c r="AHK151" s="26"/>
      <c r="AHL151" s="26"/>
      <c r="AHM151" s="26"/>
      <c r="AHN151" s="26"/>
      <c r="AHO151" s="26"/>
      <c r="AHP151" s="26"/>
      <c r="AHQ151" s="26"/>
      <c r="AHR151" s="26"/>
      <c r="AHS151" s="26"/>
      <c r="AHT151" s="26"/>
      <c r="AHU151" s="26"/>
      <c r="AHV151" s="26"/>
      <c r="AHW151" s="26"/>
      <c r="AHX151" s="26"/>
      <c r="AHY151" s="26"/>
      <c r="AHZ151" s="26"/>
      <c r="AIA151" s="26"/>
      <c r="AIB151" s="26"/>
      <c r="AIC151" s="26"/>
      <c r="AID151" s="26"/>
      <c r="AIE151" s="26"/>
      <c r="AIF151" s="26"/>
      <c r="AIG151" s="26"/>
      <c r="AIH151" s="26"/>
      <c r="AII151" s="26"/>
      <c r="AIJ151" s="26"/>
      <c r="AIK151" s="26"/>
      <c r="AIL151" s="26"/>
      <c r="AIM151" s="26"/>
      <c r="AIN151" s="26"/>
      <c r="AIO151" s="26"/>
      <c r="AIP151" s="26"/>
      <c r="AIQ151" s="26"/>
      <c r="AIR151" s="26"/>
      <c r="AIS151" s="26"/>
      <c r="AIT151" s="26"/>
      <c r="AIU151" s="26"/>
      <c r="AIV151" s="26"/>
      <c r="AIW151" s="26"/>
      <c r="AIX151" s="26"/>
      <c r="AIY151" s="26"/>
      <c r="AIZ151" s="26"/>
      <c r="AJA151" s="26"/>
      <c r="AJB151" s="26"/>
      <c r="AJC151" s="26"/>
      <c r="AJD151" s="26"/>
      <c r="AJE151" s="26"/>
      <c r="AJF151" s="26"/>
      <c r="AJG151" s="26"/>
      <c r="AJH151" s="26"/>
      <c r="AJI151" s="26"/>
      <c r="AJJ151" s="26"/>
      <c r="AJK151" s="26"/>
      <c r="AJL151" s="26"/>
      <c r="AJM151" s="26"/>
      <c r="AJN151" s="26"/>
      <c r="AJO151" s="26"/>
      <c r="AJP151" s="26"/>
      <c r="AJQ151" s="26"/>
      <c r="AJR151" s="26"/>
      <c r="AJS151" s="26"/>
      <c r="AJT151" s="26"/>
      <c r="AJU151" s="26"/>
      <c r="AJV151" s="26"/>
      <c r="AJW151" s="26"/>
      <c r="AJX151" s="26"/>
      <c r="AJY151" s="26"/>
      <c r="AJZ151" s="26"/>
      <c r="AKA151" s="26"/>
      <c r="AKB151" s="26"/>
      <c r="AKC151" s="26"/>
      <c r="AKD151" s="26"/>
      <c r="AKE151" s="26"/>
      <c r="AKF151" s="26"/>
      <c r="AKG151" s="26"/>
      <c r="AKH151" s="26"/>
      <c r="AKI151" s="26"/>
      <c r="AKJ151" s="26"/>
      <c r="AKK151" s="26"/>
      <c r="AKL151" s="26"/>
      <c r="AKM151" s="26"/>
      <c r="AKN151" s="26"/>
      <c r="AKO151" s="26"/>
      <c r="AKP151" s="26"/>
      <c r="AKQ151" s="26"/>
      <c r="AKR151" s="26"/>
      <c r="AKS151" s="26"/>
      <c r="AKT151" s="26"/>
      <c r="AKU151" s="26"/>
      <c r="AKV151" s="26"/>
      <c r="AKW151" s="26"/>
      <c r="AKX151" s="26"/>
      <c r="AKY151" s="26"/>
      <c r="AKZ151" s="26"/>
      <c r="ALA151" s="26"/>
      <c r="ALB151" s="26"/>
      <c r="ALC151" s="26"/>
      <c r="ALD151" s="26"/>
      <c r="ALE151" s="26"/>
      <c r="ALF151" s="26"/>
      <c r="ALG151" s="26"/>
      <c r="ALH151" s="26"/>
      <c r="ALI151" s="26"/>
      <c r="ALJ151" s="26"/>
      <c r="ALK151" s="26"/>
      <c r="ALL151" s="26"/>
      <c r="ALM151" s="26"/>
      <c r="ALN151" s="26"/>
      <c r="ALO151" s="26"/>
      <c r="ALP151" s="26"/>
      <c r="ALQ151" s="26"/>
      <c r="ALR151" s="26"/>
      <c r="ALS151" s="26"/>
      <c r="ALT151" s="26"/>
      <c r="ALU151" s="26"/>
      <c r="ALV151" s="26"/>
      <c r="ALW151" s="26"/>
      <c r="ALX151" s="26"/>
      <c r="ALY151" s="26"/>
      <c r="ALZ151" s="26"/>
      <c r="AMA151" s="26"/>
      <c r="AMB151" s="26"/>
      <c r="AMC151" s="26"/>
      <c r="AMD151" s="26"/>
      <c r="AME151" s="26"/>
      <c r="AMF151" s="26"/>
      <c r="AMG151" s="26"/>
      <c r="AMH151" s="26"/>
      <c r="AMI151" s="26"/>
      <c r="AMJ151" s="26"/>
      <c r="AMK151" s="26"/>
      <c r="AML151" s="26"/>
      <c r="AMM151" s="26"/>
      <c r="AMN151" s="26"/>
      <c r="AMO151" s="26"/>
      <c r="AMP151" s="26"/>
      <c r="AMQ151" s="26"/>
      <c r="AMR151" s="26"/>
      <c r="AMS151" s="26"/>
      <c r="AMT151" s="26"/>
      <c r="AMU151" s="26"/>
      <c r="AMV151" s="26"/>
      <c r="AMW151" s="26"/>
      <c r="AMX151" s="26"/>
      <c r="AMY151" s="26"/>
      <c r="AMZ151" s="26"/>
      <c r="ANA151" s="26"/>
      <c r="ANB151" s="26"/>
      <c r="ANC151" s="26"/>
      <c r="AND151" s="26"/>
      <c r="ANE151" s="26"/>
      <c r="ANF151" s="26"/>
      <c r="ANG151" s="26"/>
      <c r="ANH151" s="26"/>
      <c r="ANI151" s="26"/>
      <c r="ANJ151" s="26"/>
      <c r="ANK151" s="26"/>
      <c r="ANL151" s="26"/>
      <c r="ANM151" s="26"/>
      <c r="ANN151" s="26"/>
      <c r="ANO151" s="26"/>
      <c r="ANP151" s="26"/>
      <c r="ANQ151" s="26"/>
      <c r="ANR151" s="26"/>
      <c r="ANS151" s="26"/>
      <c r="ANT151" s="26"/>
      <c r="ANU151" s="26"/>
      <c r="ANV151" s="26"/>
      <c r="ANW151" s="26"/>
      <c r="ANX151" s="26"/>
      <c r="ANY151" s="26"/>
      <c r="ANZ151" s="26"/>
      <c r="AOA151" s="26"/>
      <c r="AOB151" s="26"/>
      <c r="AOC151" s="26"/>
      <c r="AOD151" s="26"/>
      <c r="AOE151" s="26"/>
      <c r="AOF151" s="26"/>
      <c r="AOG151" s="26"/>
      <c r="AOH151" s="26"/>
      <c r="AOI151" s="26"/>
      <c r="AOJ151" s="26"/>
      <c r="AOK151" s="26"/>
      <c r="AOL151" s="26"/>
      <c r="AOM151" s="26"/>
      <c r="AON151" s="26"/>
      <c r="AOO151" s="26"/>
      <c r="AOP151" s="26"/>
      <c r="AOQ151" s="26"/>
      <c r="AOR151" s="26"/>
      <c r="AOS151" s="26"/>
      <c r="AOT151" s="26"/>
      <c r="AOU151" s="26"/>
      <c r="AOV151" s="26"/>
      <c r="AOW151" s="26"/>
      <c r="AOX151" s="26"/>
      <c r="AOY151" s="26"/>
      <c r="AOZ151" s="26"/>
      <c r="APA151" s="26"/>
      <c r="APB151" s="26"/>
      <c r="APC151" s="26"/>
      <c r="APD151" s="26"/>
      <c r="APE151" s="26"/>
      <c r="APF151" s="26"/>
      <c r="APG151" s="26"/>
      <c r="APH151" s="26"/>
      <c r="API151" s="26"/>
      <c r="APJ151" s="26"/>
      <c r="APK151" s="26"/>
      <c r="APL151" s="26"/>
      <c r="APM151" s="26"/>
      <c r="APN151" s="26"/>
      <c r="APO151" s="26"/>
      <c r="APP151" s="26"/>
      <c r="APQ151" s="26"/>
      <c r="APR151" s="26"/>
      <c r="APS151" s="26"/>
      <c r="APT151" s="26"/>
      <c r="APU151" s="26"/>
      <c r="APV151" s="26"/>
      <c r="APW151" s="26"/>
      <c r="APX151" s="26"/>
      <c r="APY151" s="26"/>
      <c r="APZ151" s="26"/>
      <c r="AQA151" s="26"/>
      <c r="AQB151" s="26"/>
      <c r="AQC151" s="26"/>
      <c r="AQD151" s="26"/>
      <c r="AQE151" s="26"/>
      <c r="AQF151" s="26"/>
      <c r="AQG151" s="26"/>
      <c r="AQH151" s="26"/>
      <c r="AQI151" s="26"/>
      <c r="AQJ151" s="26"/>
      <c r="AQK151" s="26"/>
      <c r="AQL151" s="26"/>
      <c r="AQM151" s="26"/>
      <c r="AQN151" s="26"/>
      <c r="AQO151" s="26"/>
      <c r="AQP151" s="26"/>
      <c r="AQQ151" s="26"/>
      <c r="AQR151" s="26"/>
      <c r="AQS151" s="26"/>
      <c r="AQT151" s="26"/>
      <c r="AQU151" s="26"/>
      <c r="AQV151" s="26"/>
      <c r="AQW151" s="26"/>
      <c r="AQX151" s="26"/>
      <c r="AQY151" s="26"/>
      <c r="AQZ151" s="26"/>
      <c r="ARA151" s="26"/>
      <c r="ARB151" s="26"/>
      <c r="ARC151" s="26"/>
      <c r="ARD151" s="26"/>
      <c r="ARE151" s="26"/>
      <c r="ARF151" s="26"/>
      <c r="ARG151" s="26"/>
      <c r="ARH151" s="26"/>
      <c r="ARI151" s="26"/>
      <c r="ARJ151" s="26"/>
      <c r="ARK151" s="26"/>
      <c r="ARL151" s="26"/>
      <c r="ARM151" s="26"/>
      <c r="ARN151" s="26"/>
      <c r="ARO151" s="26"/>
      <c r="ARP151" s="26"/>
      <c r="ARQ151" s="26"/>
      <c r="ARR151" s="26"/>
      <c r="ARS151" s="26"/>
      <c r="ART151" s="26"/>
      <c r="ARU151" s="26"/>
      <c r="ARV151" s="26"/>
      <c r="ARW151" s="26"/>
      <c r="ARX151" s="26"/>
      <c r="ARY151" s="26"/>
      <c r="ARZ151" s="26"/>
      <c r="ASA151" s="26"/>
      <c r="ASB151" s="26"/>
      <c r="ASC151" s="26"/>
      <c r="ASD151" s="26"/>
      <c r="ASE151" s="26"/>
      <c r="ASF151" s="26"/>
      <c r="ASG151" s="26"/>
      <c r="ASH151" s="26"/>
      <c r="ASI151" s="26"/>
      <c r="ASJ151" s="26"/>
      <c r="ASK151" s="26"/>
      <c r="ASL151" s="26"/>
      <c r="ASM151" s="26"/>
      <c r="ASN151" s="26"/>
      <c r="ASO151" s="26"/>
      <c r="ASP151" s="26"/>
      <c r="ASQ151" s="26"/>
      <c r="ASR151" s="26"/>
      <c r="ASS151" s="26"/>
      <c r="AST151" s="26"/>
      <c r="ASU151" s="26"/>
      <c r="ASV151" s="26"/>
      <c r="ASW151" s="26"/>
      <c r="ASX151" s="26"/>
      <c r="ASY151" s="26"/>
      <c r="ASZ151" s="26"/>
      <c r="ATA151" s="26"/>
      <c r="ATB151" s="26"/>
      <c r="ATC151" s="26"/>
      <c r="ATD151" s="26"/>
      <c r="ATE151" s="26"/>
      <c r="ATF151" s="26"/>
      <c r="ATG151" s="26"/>
      <c r="ATH151" s="26"/>
      <c r="ATI151" s="26"/>
      <c r="ATJ151" s="26"/>
      <c r="ATK151" s="26"/>
      <c r="ATL151" s="26"/>
      <c r="ATM151" s="26"/>
      <c r="ATN151" s="26"/>
      <c r="ATO151" s="26"/>
      <c r="ATP151" s="26"/>
      <c r="ATQ151" s="26"/>
      <c r="ATR151" s="26"/>
      <c r="ATS151" s="26"/>
      <c r="ATT151" s="26"/>
      <c r="ATU151" s="26"/>
      <c r="ATV151" s="26"/>
      <c r="ATW151" s="26"/>
      <c r="ATX151" s="26"/>
      <c r="ATY151" s="26"/>
      <c r="ATZ151" s="26"/>
      <c r="AUA151" s="26"/>
      <c r="AUB151" s="26"/>
      <c r="AUC151" s="26"/>
      <c r="AUD151" s="26"/>
      <c r="AUE151" s="26"/>
      <c r="AUF151" s="26"/>
      <c r="AUG151" s="26"/>
      <c r="AUH151" s="26"/>
      <c r="AUI151" s="26"/>
      <c r="AUJ151" s="26"/>
      <c r="AUK151" s="26"/>
      <c r="AUL151" s="26"/>
      <c r="AUM151" s="26"/>
      <c r="AUN151" s="26"/>
      <c r="AUO151" s="26"/>
      <c r="AUP151" s="26"/>
      <c r="AUQ151" s="26"/>
      <c r="AUR151" s="26"/>
      <c r="AUS151" s="26"/>
      <c r="AUT151" s="26"/>
      <c r="AUU151" s="26"/>
      <c r="AUV151" s="26"/>
      <c r="AUW151" s="26"/>
      <c r="AUX151" s="26"/>
      <c r="AUY151" s="26"/>
      <c r="AUZ151" s="26"/>
      <c r="AVA151" s="26"/>
      <c r="AVB151" s="26"/>
      <c r="AVC151" s="26"/>
      <c r="AVD151" s="26"/>
      <c r="AVE151" s="26"/>
      <c r="AVF151" s="26"/>
      <c r="AVG151" s="26"/>
      <c r="AVH151" s="26"/>
      <c r="AVI151" s="26"/>
      <c r="AVJ151" s="26"/>
      <c r="AVK151" s="26"/>
      <c r="AVL151" s="26"/>
      <c r="AVM151" s="26"/>
      <c r="AVN151" s="26"/>
      <c r="AVO151" s="26"/>
      <c r="AVP151" s="26"/>
      <c r="AVQ151" s="26"/>
      <c r="AVR151" s="26"/>
      <c r="AVS151" s="26"/>
      <c r="AVT151" s="26"/>
      <c r="AVU151" s="26"/>
      <c r="AVV151" s="26"/>
      <c r="AVW151" s="26"/>
      <c r="AVX151" s="26"/>
      <c r="AVY151" s="26"/>
      <c r="AVZ151" s="26"/>
      <c r="AWA151" s="26"/>
      <c r="AWB151" s="26"/>
      <c r="AWC151" s="26"/>
      <c r="AWD151" s="26"/>
      <c r="AWE151" s="26"/>
      <c r="AWF151" s="26"/>
      <c r="AWG151" s="26"/>
      <c r="AWH151" s="26"/>
      <c r="AWI151" s="26"/>
      <c r="AWJ151" s="26"/>
      <c r="AWK151" s="26"/>
      <c r="AWL151" s="26"/>
      <c r="AWM151" s="26"/>
      <c r="AWN151" s="26"/>
      <c r="AWO151" s="26"/>
      <c r="AWP151" s="26"/>
      <c r="AWQ151" s="26"/>
      <c r="AWR151" s="26"/>
      <c r="AWS151" s="26"/>
      <c r="AWT151" s="26"/>
      <c r="AWU151" s="26"/>
      <c r="AWV151" s="26"/>
      <c r="AWW151" s="26"/>
      <c r="AWX151" s="26"/>
      <c r="AWY151" s="26"/>
      <c r="AWZ151" s="26"/>
      <c r="AXA151" s="26"/>
      <c r="AXB151" s="26"/>
      <c r="AXC151" s="26"/>
      <c r="AXD151" s="26"/>
      <c r="AXE151" s="26"/>
      <c r="AXF151" s="26"/>
      <c r="AXG151" s="26"/>
      <c r="AXH151" s="26"/>
      <c r="AXI151" s="26"/>
      <c r="AXJ151" s="26"/>
      <c r="AXK151" s="26"/>
      <c r="AXL151" s="26"/>
      <c r="AXM151" s="26"/>
      <c r="AXN151" s="26"/>
      <c r="AXO151" s="26"/>
      <c r="AXP151" s="26"/>
      <c r="AXQ151" s="26"/>
      <c r="AXR151" s="26"/>
      <c r="AXS151" s="26"/>
      <c r="AXT151" s="26"/>
      <c r="AXU151" s="26"/>
      <c r="AXV151" s="26"/>
      <c r="AXW151" s="26"/>
      <c r="AXX151" s="26"/>
      <c r="AXY151" s="26"/>
      <c r="AXZ151" s="26"/>
      <c r="AYA151" s="26"/>
      <c r="AYB151" s="26"/>
      <c r="AYC151" s="26"/>
      <c r="AYD151" s="26"/>
      <c r="AYE151" s="26"/>
      <c r="AYF151" s="26"/>
      <c r="AYG151" s="26"/>
      <c r="AYH151" s="26"/>
      <c r="AYI151" s="26"/>
      <c r="AYJ151" s="26"/>
      <c r="AYK151" s="26"/>
      <c r="AYL151" s="26"/>
      <c r="AYM151" s="26"/>
      <c r="AYN151" s="26"/>
      <c r="AYO151" s="26"/>
      <c r="AYP151" s="26"/>
      <c r="AYQ151" s="26"/>
      <c r="AYR151" s="26"/>
      <c r="AYS151" s="26"/>
      <c r="AYT151" s="26"/>
      <c r="AYU151" s="26"/>
      <c r="AYV151" s="26"/>
      <c r="AYW151" s="26"/>
      <c r="AYX151" s="26"/>
      <c r="AYY151" s="26"/>
      <c r="AYZ151" s="26"/>
      <c r="AZA151" s="26"/>
      <c r="AZB151" s="26"/>
      <c r="AZC151" s="26"/>
      <c r="AZD151" s="26"/>
      <c r="AZE151" s="26"/>
      <c r="AZF151" s="26"/>
      <c r="AZG151" s="26"/>
      <c r="AZH151" s="26"/>
      <c r="AZI151" s="26"/>
      <c r="AZJ151" s="26"/>
      <c r="AZK151" s="26"/>
      <c r="AZL151" s="26"/>
      <c r="AZM151" s="26"/>
      <c r="AZN151" s="26"/>
      <c r="AZO151" s="26"/>
      <c r="AZP151" s="26"/>
      <c r="AZQ151" s="26"/>
      <c r="AZR151" s="26"/>
      <c r="AZS151" s="26"/>
      <c r="AZT151" s="26"/>
      <c r="AZU151" s="26"/>
      <c r="AZV151" s="26"/>
      <c r="AZW151" s="26"/>
      <c r="AZX151" s="26"/>
      <c r="AZY151" s="26"/>
      <c r="AZZ151" s="26"/>
      <c r="BAA151" s="26"/>
      <c r="BAB151" s="26"/>
      <c r="BAC151" s="26"/>
      <c r="BAD151" s="26"/>
      <c r="BAE151" s="26"/>
      <c r="BAF151" s="26"/>
      <c r="BAG151" s="26"/>
      <c r="BAH151" s="26"/>
      <c r="BAI151" s="26"/>
      <c r="BAJ151" s="26"/>
      <c r="BAK151" s="26"/>
      <c r="BAL151" s="26"/>
      <c r="BAM151" s="26"/>
      <c r="BAN151" s="26"/>
      <c r="BAO151" s="26"/>
      <c r="BAP151" s="26"/>
      <c r="BAQ151" s="26"/>
      <c r="BAR151" s="26"/>
      <c r="BAS151" s="26"/>
      <c r="BAT151" s="26"/>
      <c r="BAU151" s="26"/>
      <c r="BAV151" s="26"/>
      <c r="BAW151" s="26"/>
      <c r="BAX151" s="26"/>
      <c r="BAY151" s="26"/>
      <c r="BAZ151" s="26"/>
      <c r="BBA151" s="26"/>
      <c r="BBB151" s="26"/>
      <c r="BBC151" s="26"/>
      <c r="BBD151" s="26"/>
      <c r="BBE151" s="26"/>
      <c r="BBF151" s="26"/>
      <c r="BBG151" s="26"/>
      <c r="BBH151" s="26"/>
      <c r="BBI151" s="26"/>
      <c r="BBJ151" s="26"/>
      <c r="BBK151" s="26"/>
      <c r="BBL151" s="26"/>
      <c r="BBM151" s="26"/>
      <c r="BBN151" s="26"/>
      <c r="BBO151" s="26"/>
      <c r="BBP151" s="26"/>
      <c r="BBQ151" s="26"/>
      <c r="BBR151" s="26"/>
      <c r="BBS151" s="26"/>
      <c r="BBT151" s="26"/>
      <c r="BBU151" s="26"/>
      <c r="BBV151" s="26"/>
      <c r="BBW151" s="26"/>
      <c r="BBX151" s="26"/>
      <c r="BBY151" s="26"/>
      <c r="BBZ151" s="26"/>
      <c r="BCA151" s="26"/>
      <c r="BCB151" s="26"/>
      <c r="BCC151" s="26"/>
      <c r="BCD151" s="26"/>
      <c r="BCE151" s="26"/>
      <c r="BCF151" s="26"/>
      <c r="BCG151" s="26"/>
      <c r="BCH151" s="26"/>
      <c r="BCI151" s="26"/>
      <c r="BCJ151" s="26"/>
      <c r="BCK151" s="26"/>
      <c r="BCL151" s="26"/>
      <c r="BCM151" s="26"/>
      <c r="BCN151" s="26"/>
      <c r="BCO151" s="26"/>
      <c r="BCP151" s="26"/>
      <c r="BCQ151" s="26"/>
      <c r="BCR151" s="26"/>
      <c r="BCS151" s="26"/>
      <c r="BCT151" s="26"/>
      <c r="BCU151" s="26"/>
      <c r="BCV151" s="26"/>
      <c r="BCW151" s="26"/>
      <c r="BCX151" s="26"/>
      <c r="BCY151" s="26"/>
      <c r="BCZ151" s="26"/>
      <c r="BDA151" s="26"/>
      <c r="BDB151" s="26"/>
      <c r="BDC151" s="26"/>
      <c r="BDD151" s="26"/>
      <c r="BDE151" s="26"/>
      <c r="BDF151" s="26"/>
      <c r="BDG151" s="26"/>
      <c r="BDH151" s="26"/>
      <c r="BDI151" s="26"/>
      <c r="BDJ151" s="26"/>
      <c r="BDK151" s="26"/>
      <c r="BDL151" s="26"/>
      <c r="BDM151" s="26"/>
      <c r="BDN151" s="26"/>
      <c r="BDO151" s="26"/>
      <c r="BDP151" s="26"/>
      <c r="BDQ151" s="26"/>
      <c r="BDR151" s="26"/>
      <c r="BDS151" s="26"/>
      <c r="BDT151" s="26"/>
      <c r="BDU151" s="26"/>
      <c r="BDV151" s="26"/>
      <c r="BDW151" s="26"/>
      <c r="BDX151" s="26"/>
      <c r="BDY151" s="26"/>
      <c r="BDZ151" s="26"/>
      <c r="BEA151" s="26"/>
      <c r="BEB151" s="26"/>
      <c r="BEC151" s="26"/>
      <c r="BED151" s="26"/>
      <c r="BEE151" s="26"/>
      <c r="BEF151" s="26"/>
      <c r="BEG151" s="26"/>
      <c r="BEH151" s="26"/>
      <c r="BEI151" s="26"/>
      <c r="BEJ151" s="26"/>
      <c r="BEK151" s="26"/>
      <c r="BEL151" s="26"/>
      <c r="BEM151" s="26"/>
      <c r="BEN151" s="26"/>
      <c r="BEO151" s="26"/>
      <c r="BEP151" s="26"/>
      <c r="BEQ151" s="26"/>
      <c r="BER151" s="26"/>
      <c r="BES151" s="26"/>
      <c r="BET151" s="26"/>
      <c r="BEU151" s="26"/>
      <c r="BEV151" s="26"/>
      <c r="BEW151" s="26"/>
      <c r="BEX151" s="26"/>
      <c r="BEY151" s="26"/>
      <c r="BEZ151" s="26"/>
      <c r="BFA151" s="26"/>
      <c r="BFB151" s="26"/>
      <c r="BFC151" s="26"/>
      <c r="BFD151" s="26"/>
      <c r="BFE151" s="26"/>
      <c r="BFF151" s="26"/>
      <c r="BFG151" s="26"/>
      <c r="BFH151" s="26"/>
      <c r="BFI151" s="26"/>
      <c r="BFJ151" s="26"/>
      <c r="BFK151" s="26"/>
      <c r="BFL151" s="26"/>
      <c r="BFM151" s="26"/>
      <c r="BFN151" s="26"/>
      <c r="BFO151" s="26"/>
      <c r="BFP151" s="26"/>
      <c r="BFQ151" s="26"/>
      <c r="BFR151" s="26"/>
      <c r="BFS151" s="26"/>
      <c r="BFT151" s="26"/>
      <c r="BFU151" s="26"/>
      <c r="BFV151" s="26"/>
      <c r="BFW151" s="26"/>
      <c r="BFX151" s="26"/>
      <c r="BFY151" s="26"/>
      <c r="BFZ151" s="26"/>
      <c r="BGA151" s="26"/>
      <c r="BGB151" s="26"/>
      <c r="BGC151" s="26"/>
      <c r="BGD151" s="26"/>
      <c r="BGE151" s="26"/>
      <c r="BGF151" s="26"/>
      <c r="BGG151" s="26"/>
      <c r="BGH151" s="26"/>
      <c r="BGI151" s="26"/>
      <c r="BGJ151" s="26"/>
      <c r="BGK151" s="26"/>
      <c r="BGL151" s="26"/>
      <c r="BGM151" s="26"/>
      <c r="BGN151" s="26"/>
      <c r="BGO151" s="26"/>
      <c r="BGP151" s="26"/>
      <c r="BGQ151" s="26"/>
      <c r="BGR151" s="26"/>
      <c r="BGS151" s="26"/>
      <c r="BGT151" s="26"/>
      <c r="BGU151" s="26"/>
      <c r="BGV151" s="26"/>
      <c r="BGW151" s="26"/>
      <c r="BGX151" s="26"/>
      <c r="BGY151" s="26"/>
      <c r="BGZ151" s="26"/>
      <c r="BHA151" s="26"/>
      <c r="BHB151" s="26"/>
      <c r="BHC151" s="26"/>
      <c r="BHD151" s="26"/>
      <c r="BHE151" s="26"/>
      <c r="BHF151" s="26"/>
      <c r="BHG151" s="26"/>
      <c r="BHH151" s="26"/>
      <c r="BHI151" s="26"/>
      <c r="BHJ151" s="26"/>
      <c r="BHK151" s="26"/>
      <c r="BHL151" s="26"/>
      <c r="BHM151" s="26"/>
      <c r="BHN151" s="26"/>
      <c r="BHO151" s="26"/>
      <c r="BHP151" s="26"/>
      <c r="BHQ151" s="26"/>
      <c r="BHR151" s="26"/>
      <c r="BHS151" s="26"/>
      <c r="BHT151" s="26"/>
      <c r="BHU151" s="26"/>
      <c r="BHV151" s="26"/>
      <c r="BHW151" s="26"/>
      <c r="BHX151" s="26"/>
      <c r="BHY151" s="26"/>
      <c r="BHZ151" s="26"/>
      <c r="BIA151" s="26"/>
      <c r="BIB151" s="26"/>
      <c r="BIC151" s="26"/>
      <c r="BID151" s="26"/>
      <c r="BIE151" s="26"/>
      <c r="BIF151" s="26"/>
      <c r="BIG151" s="26"/>
      <c r="BIH151" s="26"/>
      <c r="BII151" s="26"/>
      <c r="BIJ151" s="26"/>
      <c r="BIK151" s="26"/>
      <c r="BIL151" s="26"/>
      <c r="BIM151" s="26"/>
      <c r="BIN151" s="26"/>
      <c r="BIO151" s="26"/>
      <c r="BIP151" s="26"/>
      <c r="BIQ151" s="26"/>
      <c r="BIR151" s="26"/>
      <c r="BIS151" s="26"/>
      <c r="BIT151" s="26"/>
      <c r="BIU151" s="26"/>
      <c r="BIV151" s="26"/>
      <c r="BIW151" s="26"/>
      <c r="BIX151" s="26"/>
      <c r="BIY151" s="26"/>
      <c r="BIZ151" s="26"/>
      <c r="BJA151" s="26"/>
      <c r="BJB151" s="26"/>
      <c r="BJC151" s="26"/>
      <c r="BJD151" s="26"/>
      <c r="BJE151" s="26"/>
      <c r="BJF151" s="26"/>
      <c r="BJG151" s="26"/>
      <c r="BJH151" s="26"/>
      <c r="BJI151" s="26"/>
      <c r="BJJ151" s="26"/>
      <c r="BJK151" s="26"/>
      <c r="BJL151" s="26"/>
      <c r="BJM151" s="26"/>
      <c r="BJN151" s="26"/>
      <c r="BJO151" s="26"/>
      <c r="BJP151" s="26"/>
      <c r="BJQ151" s="26"/>
      <c r="BJR151" s="26"/>
      <c r="BJS151" s="26"/>
      <c r="BJT151" s="26"/>
      <c r="BJU151" s="26"/>
      <c r="BJV151" s="26"/>
      <c r="BJW151" s="26"/>
      <c r="BJX151" s="26"/>
      <c r="BJY151" s="26"/>
      <c r="BJZ151" s="26"/>
      <c r="BKA151" s="26"/>
      <c r="BKB151" s="26"/>
      <c r="BKC151" s="26"/>
      <c r="BKD151" s="26"/>
      <c r="BKE151" s="26"/>
      <c r="BKF151" s="26"/>
      <c r="BKG151" s="26"/>
      <c r="BKH151" s="26"/>
      <c r="BKI151" s="26"/>
      <c r="BKJ151" s="26"/>
      <c r="BKK151" s="26"/>
      <c r="BKL151" s="26"/>
      <c r="BKM151" s="26"/>
      <c r="BKN151" s="26"/>
      <c r="BKO151" s="26"/>
      <c r="BKP151" s="26"/>
      <c r="BKQ151" s="26"/>
      <c r="BKR151" s="26"/>
      <c r="BKS151" s="26"/>
      <c r="BKT151" s="26"/>
      <c r="BKU151" s="26"/>
      <c r="BKV151" s="26"/>
      <c r="BKW151" s="26"/>
      <c r="BKX151" s="26"/>
      <c r="BKY151" s="26"/>
      <c r="BKZ151" s="26"/>
      <c r="BLA151" s="26"/>
      <c r="BLB151" s="26"/>
      <c r="BLC151" s="26"/>
      <c r="BLD151" s="26"/>
      <c r="BLE151" s="26"/>
      <c r="BLF151" s="26"/>
      <c r="BLG151" s="26"/>
      <c r="BLH151" s="26"/>
      <c r="BLI151" s="26"/>
      <c r="BLJ151" s="26"/>
      <c r="BLK151" s="26"/>
      <c r="BLL151" s="26"/>
      <c r="BLM151" s="26"/>
      <c r="BLN151" s="26"/>
      <c r="BLO151" s="26"/>
      <c r="BLP151" s="26"/>
      <c r="BLQ151" s="26"/>
      <c r="BLR151" s="26"/>
      <c r="BLS151" s="26"/>
      <c r="BLT151" s="26"/>
      <c r="BLU151" s="26"/>
      <c r="BLV151" s="26"/>
      <c r="BLW151" s="26"/>
      <c r="BLX151" s="26"/>
      <c r="BLY151" s="26"/>
      <c r="BLZ151" s="26"/>
      <c r="BMA151" s="26"/>
      <c r="BMB151" s="26"/>
      <c r="BMC151" s="26"/>
      <c r="BMD151" s="26"/>
      <c r="BME151" s="26"/>
      <c r="BMF151" s="26"/>
      <c r="BMG151" s="26"/>
      <c r="BMH151" s="26"/>
      <c r="BMI151" s="26"/>
      <c r="BMJ151" s="26"/>
      <c r="BMK151" s="26"/>
      <c r="BML151" s="26"/>
      <c r="BMM151" s="26"/>
      <c r="BMN151" s="26"/>
      <c r="BMO151" s="26"/>
      <c r="BMP151" s="26"/>
      <c r="BMQ151" s="26"/>
      <c r="BMR151" s="26"/>
      <c r="BMS151" s="26"/>
      <c r="BMT151" s="26"/>
      <c r="BMU151" s="26"/>
      <c r="BMV151" s="26"/>
      <c r="BMW151" s="26"/>
      <c r="BMX151" s="26"/>
      <c r="BMY151" s="26"/>
      <c r="BMZ151" s="26"/>
      <c r="BNA151" s="26"/>
      <c r="BNB151" s="26"/>
      <c r="BNC151" s="26"/>
      <c r="BND151" s="26"/>
      <c r="BNE151" s="26"/>
      <c r="BNF151" s="26"/>
      <c r="BNG151" s="26"/>
      <c r="BNH151" s="26"/>
      <c r="BNI151" s="26"/>
      <c r="BNJ151" s="26"/>
      <c r="BNK151" s="26"/>
      <c r="BNL151" s="26"/>
      <c r="BNM151" s="26"/>
      <c r="BNN151" s="26"/>
      <c r="BNO151" s="26"/>
      <c r="BNP151" s="26"/>
      <c r="BNQ151" s="26"/>
      <c r="BNR151" s="26"/>
      <c r="BNS151" s="26"/>
      <c r="BNT151" s="26"/>
      <c r="BNU151" s="26"/>
      <c r="BNV151" s="26"/>
      <c r="BNW151" s="26"/>
      <c r="BNX151" s="26"/>
      <c r="BNY151" s="26"/>
      <c r="BNZ151" s="26"/>
      <c r="BOA151" s="26"/>
      <c r="BOB151" s="26"/>
      <c r="BOC151" s="26"/>
      <c r="BOD151" s="26"/>
      <c r="BOE151" s="26"/>
      <c r="BOF151" s="26"/>
      <c r="BOG151" s="26"/>
      <c r="BOH151" s="26"/>
      <c r="BOI151" s="26"/>
      <c r="BOJ151" s="26"/>
      <c r="BOK151" s="26"/>
      <c r="BOL151" s="26"/>
      <c r="BOM151" s="26"/>
      <c r="BON151" s="26"/>
      <c r="BOO151" s="26"/>
      <c r="BOP151" s="26"/>
      <c r="BOQ151" s="26"/>
      <c r="BOR151" s="26"/>
      <c r="BOS151" s="26"/>
      <c r="BOT151" s="26"/>
      <c r="BOU151" s="26"/>
      <c r="BOV151" s="26"/>
      <c r="BOW151" s="26"/>
      <c r="BOX151" s="26"/>
      <c r="BOY151" s="26"/>
      <c r="BOZ151" s="26"/>
      <c r="BPA151" s="26"/>
      <c r="BPB151" s="26"/>
      <c r="BPC151" s="26"/>
      <c r="BPD151" s="26"/>
      <c r="BPE151" s="26"/>
      <c r="BPF151" s="26"/>
      <c r="BPG151" s="26"/>
      <c r="BPH151" s="26"/>
      <c r="BPI151" s="26"/>
      <c r="BPJ151" s="26"/>
      <c r="BPK151" s="26"/>
      <c r="BPL151" s="26"/>
      <c r="BPM151" s="26"/>
      <c r="BPN151" s="26"/>
      <c r="BPO151" s="26"/>
      <c r="BPP151" s="26"/>
      <c r="BPQ151" s="26"/>
      <c r="BPR151" s="26"/>
      <c r="BPS151" s="26"/>
      <c r="BPT151" s="26"/>
      <c r="BPU151" s="26"/>
      <c r="BPV151" s="26"/>
      <c r="BPW151" s="26"/>
      <c r="BPX151" s="26"/>
      <c r="BPY151" s="26"/>
      <c r="BPZ151" s="26"/>
      <c r="BQA151" s="26"/>
      <c r="BQB151" s="26"/>
      <c r="BQC151" s="26"/>
      <c r="BQD151" s="26"/>
      <c r="BQE151" s="26"/>
      <c r="BQF151" s="26"/>
      <c r="BQG151" s="26"/>
      <c r="BQH151" s="26"/>
      <c r="BQI151" s="26"/>
      <c r="BQJ151" s="26"/>
      <c r="BQK151" s="26"/>
      <c r="BQL151" s="26"/>
      <c r="BQM151" s="26"/>
      <c r="BQN151" s="26"/>
      <c r="BQO151" s="26"/>
      <c r="BQP151" s="26"/>
      <c r="BQQ151" s="26"/>
      <c r="BQR151" s="26"/>
      <c r="BQS151" s="26"/>
      <c r="BQT151" s="26"/>
      <c r="BQU151" s="26"/>
      <c r="BQV151" s="26"/>
      <c r="BQW151" s="26"/>
      <c r="BQX151" s="26"/>
      <c r="BQY151" s="26"/>
      <c r="BQZ151" s="26"/>
      <c r="BRA151" s="26"/>
      <c r="BRB151" s="26"/>
      <c r="BRC151" s="26"/>
      <c r="BRD151" s="26"/>
      <c r="BRE151" s="26"/>
      <c r="BRF151" s="26"/>
      <c r="BRG151" s="26"/>
      <c r="BRH151" s="26"/>
      <c r="BRI151" s="26"/>
      <c r="BRJ151" s="26"/>
      <c r="BRK151" s="26"/>
      <c r="BRL151" s="26"/>
      <c r="BRM151" s="26"/>
      <c r="BRN151" s="26"/>
      <c r="BRO151" s="26"/>
      <c r="BRP151" s="26"/>
      <c r="BRQ151" s="26"/>
      <c r="BRR151" s="26"/>
      <c r="BRS151" s="26"/>
      <c r="BRT151" s="26"/>
      <c r="BRU151" s="26"/>
      <c r="BRV151" s="26"/>
      <c r="BRW151" s="26"/>
      <c r="BRX151" s="26"/>
      <c r="BRY151" s="26"/>
      <c r="BRZ151" s="26"/>
      <c r="BSA151" s="26"/>
      <c r="BSB151" s="26"/>
      <c r="BSC151" s="26"/>
      <c r="BSD151" s="26"/>
      <c r="BSE151" s="26"/>
      <c r="BSF151" s="26"/>
      <c r="BSG151" s="26"/>
      <c r="BSH151" s="26"/>
      <c r="BSI151" s="26"/>
      <c r="BSJ151" s="26"/>
      <c r="BSK151" s="26"/>
      <c r="BSL151" s="26"/>
      <c r="BSM151" s="26"/>
      <c r="BSN151" s="26"/>
      <c r="BSO151" s="26"/>
      <c r="BSP151" s="26"/>
      <c r="BSQ151" s="26"/>
      <c r="BSR151" s="26"/>
      <c r="BSS151" s="26"/>
      <c r="BST151" s="26"/>
      <c r="BSU151" s="26"/>
      <c r="BSV151" s="26"/>
      <c r="BSW151" s="26"/>
      <c r="BSX151" s="26"/>
      <c r="BSY151" s="26"/>
      <c r="BSZ151" s="26"/>
      <c r="BTA151" s="26"/>
      <c r="BTB151" s="26"/>
      <c r="BTC151" s="26"/>
      <c r="BTD151" s="26"/>
      <c r="BTE151" s="26"/>
      <c r="BTF151" s="26"/>
      <c r="BTG151" s="26"/>
      <c r="BTH151" s="26"/>
      <c r="BTI151" s="26"/>
      <c r="BTJ151" s="26"/>
      <c r="BTK151" s="26"/>
      <c r="BTL151" s="26"/>
      <c r="BTM151" s="26"/>
      <c r="BTN151" s="26"/>
      <c r="BTO151" s="26"/>
      <c r="BTP151" s="26"/>
      <c r="BTQ151" s="26"/>
      <c r="BTR151" s="26"/>
      <c r="BTS151" s="26"/>
      <c r="BTT151" s="26"/>
      <c r="BTU151" s="26"/>
      <c r="BTV151" s="26"/>
      <c r="BTW151" s="26"/>
      <c r="BTX151" s="26"/>
      <c r="BTY151" s="26"/>
      <c r="BTZ151" s="26"/>
      <c r="BUA151" s="26"/>
    </row>
    <row r="152" spans="1:1899" s="23" customFormat="1" ht="61.5" customHeight="1" x14ac:dyDescent="0.25">
      <c r="A152" s="34" t="s">
        <v>82</v>
      </c>
      <c r="B152" s="48" t="s">
        <v>23</v>
      </c>
      <c r="C152" s="48" t="s">
        <v>24</v>
      </c>
      <c r="D152" s="48" t="s">
        <v>278</v>
      </c>
      <c r="E152" s="48" t="s">
        <v>18</v>
      </c>
      <c r="F152" s="55" t="s">
        <v>19</v>
      </c>
      <c r="G152" s="16">
        <v>0</v>
      </c>
      <c r="H152" s="37">
        <v>45108</v>
      </c>
      <c r="I152" s="34" t="s">
        <v>245</v>
      </c>
      <c r="J152" s="34" t="s">
        <v>245</v>
      </c>
      <c r="K152" s="15">
        <v>0.16</v>
      </c>
      <c r="L152" s="15">
        <v>0</v>
      </c>
      <c r="M152" s="15">
        <v>3682.56</v>
      </c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  <c r="DW152" s="26"/>
      <c r="DX152" s="26"/>
      <c r="DY152" s="26"/>
      <c r="DZ152" s="26"/>
      <c r="EA152" s="26"/>
      <c r="EB152" s="26"/>
      <c r="EC152" s="26"/>
      <c r="ED152" s="26"/>
      <c r="EE152" s="26"/>
      <c r="EF152" s="26"/>
      <c r="EG152" s="26"/>
      <c r="EH152" s="26"/>
      <c r="EI152" s="26"/>
      <c r="EJ152" s="26"/>
      <c r="EK152" s="26"/>
      <c r="EL152" s="26"/>
      <c r="EM152" s="26"/>
      <c r="EN152" s="26"/>
      <c r="EO152" s="26"/>
      <c r="EP152" s="26"/>
      <c r="EQ152" s="26"/>
      <c r="ER152" s="26"/>
      <c r="ES152" s="26"/>
      <c r="ET152" s="26"/>
      <c r="EU152" s="26"/>
      <c r="EV152" s="26"/>
      <c r="EW152" s="26"/>
      <c r="EX152" s="26"/>
      <c r="EY152" s="26"/>
      <c r="EZ152" s="26"/>
      <c r="FA152" s="26"/>
      <c r="FB152" s="26"/>
      <c r="FC152" s="26"/>
      <c r="FD152" s="26"/>
      <c r="FE152" s="26"/>
      <c r="FF152" s="26"/>
      <c r="FG152" s="26"/>
      <c r="FH152" s="26"/>
      <c r="FI152" s="26"/>
      <c r="FJ152" s="26"/>
      <c r="FK152" s="26"/>
      <c r="FL152" s="26"/>
      <c r="FM152" s="26"/>
      <c r="FN152" s="26"/>
      <c r="FO152" s="26"/>
      <c r="FP152" s="26"/>
      <c r="FQ152" s="26"/>
      <c r="FR152" s="26"/>
      <c r="FS152" s="26"/>
      <c r="FT152" s="26"/>
      <c r="FU152" s="26"/>
      <c r="FV152" s="26"/>
      <c r="FW152" s="26"/>
      <c r="FX152" s="26"/>
      <c r="FY152" s="26"/>
      <c r="FZ152" s="26"/>
      <c r="GA152" s="26"/>
      <c r="GB152" s="26"/>
      <c r="GC152" s="26"/>
      <c r="GD152" s="26"/>
      <c r="GE152" s="26"/>
      <c r="GF152" s="26"/>
      <c r="GG152" s="26"/>
      <c r="GH152" s="26"/>
      <c r="GI152" s="26"/>
      <c r="GJ152" s="26"/>
      <c r="GK152" s="26"/>
      <c r="GL152" s="26"/>
      <c r="GM152" s="26"/>
      <c r="GN152" s="26"/>
      <c r="GO152" s="26"/>
      <c r="GP152" s="26"/>
      <c r="GQ152" s="26"/>
      <c r="GR152" s="26"/>
      <c r="GS152" s="26"/>
      <c r="GT152" s="26"/>
      <c r="GU152" s="26"/>
      <c r="GV152" s="26"/>
      <c r="GW152" s="26"/>
      <c r="GX152" s="26"/>
      <c r="GY152" s="26"/>
      <c r="GZ152" s="26"/>
      <c r="HA152" s="26"/>
      <c r="HB152" s="26"/>
      <c r="HC152" s="26"/>
      <c r="HD152" s="26"/>
      <c r="HE152" s="26"/>
      <c r="HF152" s="26"/>
      <c r="HG152" s="26"/>
      <c r="HH152" s="26"/>
      <c r="HI152" s="26"/>
      <c r="HJ152" s="26"/>
      <c r="HK152" s="26"/>
      <c r="HL152" s="26"/>
      <c r="HM152" s="26"/>
      <c r="HN152" s="26"/>
      <c r="HO152" s="26"/>
      <c r="HP152" s="26"/>
      <c r="HQ152" s="26"/>
      <c r="HR152" s="26"/>
      <c r="HS152" s="26"/>
      <c r="HT152" s="26"/>
      <c r="HU152" s="26"/>
      <c r="HV152" s="26"/>
      <c r="HW152" s="26"/>
      <c r="HX152" s="26"/>
      <c r="HY152" s="26"/>
      <c r="HZ152" s="26"/>
      <c r="IA152" s="26"/>
      <c r="IB152" s="26"/>
      <c r="IC152" s="26"/>
      <c r="ID152" s="26"/>
      <c r="IE152" s="26"/>
      <c r="IF152" s="26"/>
      <c r="IG152" s="26"/>
      <c r="IH152" s="26"/>
      <c r="II152" s="26"/>
      <c r="IJ152" s="26"/>
      <c r="IK152" s="26"/>
      <c r="IL152" s="26"/>
      <c r="IM152" s="26"/>
      <c r="IN152" s="26"/>
      <c r="IO152" s="26"/>
      <c r="IP152" s="26"/>
      <c r="IQ152" s="26"/>
      <c r="IR152" s="26"/>
      <c r="IS152" s="26"/>
      <c r="IT152" s="26"/>
      <c r="IU152" s="26"/>
      <c r="IV152" s="26"/>
      <c r="IW152" s="26"/>
      <c r="IX152" s="26"/>
      <c r="IY152" s="26"/>
      <c r="IZ152" s="26"/>
      <c r="JA152" s="26"/>
      <c r="JB152" s="26"/>
      <c r="JC152" s="26"/>
      <c r="JD152" s="26"/>
      <c r="JE152" s="26"/>
      <c r="JF152" s="26"/>
      <c r="JG152" s="26"/>
      <c r="JH152" s="26"/>
      <c r="JI152" s="26"/>
      <c r="JJ152" s="26"/>
      <c r="JK152" s="26"/>
      <c r="JL152" s="26"/>
      <c r="JM152" s="26"/>
      <c r="JN152" s="26"/>
      <c r="JO152" s="26"/>
      <c r="JP152" s="26"/>
      <c r="JQ152" s="26"/>
      <c r="JR152" s="26"/>
      <c r="JS152" s="26"/>
      <c r="JT152" s="26"/>
      <c r="JU152" s="26"/>
      <c r="JV152" s="26"/>
      <c r="JW152" s="26"/>
      <c r="JX152" s="26"/>
      <c r="JY152" s="26"/>
      <c r="JZ152" s="26"/>
      <c r="KA152" s="26"/>
      <c r="KB152" s="26"/>
      <c r="KC152" s="26"/>
      <c r="KD152" s="26"/>
      <c r="KE152" s="26"/>
      <c r="KF152" s="26"/>
      <c r="KG152" s="26"/>
      <c r="KH152" s="26"/>
      <c r="KI152" s="26"/>
      <c r="KJ152" s="26"/>
      <c r="KK152" s="26"/>
      <c r="KL152" s="26"/>
      <c r="KM152" s="26"/>
      <c r="KN152" s="26"/>
      <c r="KO152" s="26"/>
      <c r="KP152" s="26"/>
      <c r="KQ152" s="26"/>
      <c r="KR152" s="26"/>
      <c r="KS152" s="26"/>
      <c r="KT152" s="26"/>
      <c r="KU152" s="26"/>
      <c r="KV152" s="26"/>
      <c r="KW152" s="26"/>
      <c r="KX152" s="26"/>
      <c r="KY152" s="26"/>
      <c r="KZ152" s="26"/>
      <c r="LA152" s="26"/>
      <c r="LB152" s="26"/>
      <c r="LC152" s="26"/>
      <c r="LD152" s="26"/>
      <c r="LE152" s="26"/>
      <c r="LF152" s="26"/>
      <c r="LG152" s="26"/>
      <c r="LH152" s="26"/>
      <c r="LI152" s="26"/>
      <c r="LJ152" s="26"/>
      <c r="LK152" s="26"/>
      <c r="LL152" s="26"/>
      <c r="LM152" s="26"/>
      <c r="LN152" s="26"/>
      <c r="LO152" s="26"/>
      <c r="LP152" s="26"/>
      <c r="LQ152" s="26"/>
      <c r="LR152" s="26"/>
      <c r="LS152" s="26"/>
      <c r="LT152" s="26"/>
      <c r="LU152" s="26"/>
      <c r="LV152" s="26"/>
      <c r="LW152" s="26"/>
      <c r="LX152" s="26"/>
      <c r="LY152" s="26"/>
      <c r="LZ152" s="26"/>
      <c r="MA152" s="26"/>
      <c r="MB152" s="26"/>
      <c r="MC152" s="26"/>
      <c r="MD152" s="26"/>
      <c r="ME152" s="26"/>
      <c r="MF152" s="26"/>
      <c r="MG152" s="26"/>
      <c r="MH152" s="26"/>
      <c r="MI152" s="26"/>
      <c r="MJ152" s="26"/>
      <c r="MK152" s="26"/>
      <c r="ML152" s="26"/>
      <c r="MM152" s="26"/>
      <c r="MN152" s="26"/>
      <c r="MO152" s="26"/>
      <c r="MP152" s="26"/>
      <c r="MQ152" s="26"/>
      <c r="MR152" s="26"/>
      <c r="MS152" s="26"/>
      <c r="MT152" s="26"/>
      <c r="MU152" s="26"/>
      <c r="MV152" s="26"/>
      <c r="MW152" s="26"/>
      <c r="MX152" s="26"/>
      <c r="MY152" s="26"/>
      <c r="MZ152" s="26"/>
      <c r="NA152" s="26"/>
      <c r="NB152" s="26"/>
      <c r="NC152" s="26"/>
      <c r="ND152" s="26"/>
      <c r="NE152" s="26"/>
      <c r="NF152" s="26"/>
      <c r="NG152" s="26"/>
      <c r="NH152" s="26"/>
      <c r="NI152" s="26"/>
      <c r="NJ152" s="26"/>
      <c r="NK152" s="26"/>
      <c r="NL152" s="26"/>
      <c r="NM152" s="26"/>
      <c r="NN152" s="26"/>
      <c r="NO152" s="26"/>
      <c r="NP152" s="26"/>
      <c r="NQ152" s="26"/>
      <c r="NR152" s="26"/>
      <c r="NS152" s="26"/>
      <c r="NT152" s="26"/>
      <c r="NU152" s="26"/>
      <c r="NV152" s="26"/>
      <c r="NW152" s="26"/>
      <c r="NX152" s="26"/>
      <c r="NY152" s="26"/>
      <c r="NZ152" s="26"/>
      <c r="OA152" s="26"/>
      <c r="OB152" s="26"/>
      <c r="OC152" s="26"/>
      <c r="OD152" s="26"/>
      <c r="OE152" s="26"/>
      <c r="OF152" s="26"/>
      <c r="OG152" s="26"/>
      <c r="OH152" s="26"/>
      <c r="OI152" s="26"/>
      <c r="OJ152" s="26"/>
      <c r="OK152" s="26"/>
      <c r="OL152" s="26"/>
      <c r="OM152" s="26"/>
      <c r="ON152" s="26"/>
      <c r="OO152" s="26"/>
      <c r="OP152" s="26"/>
      <c r="OQ152" s="26"/>
      <c r="OR152" s="26"/>
      <c r="OS152" s="26"/>
      <c r="OT152" s="26"/>
      <c r="OU152" s="26"/>
      <c r="OV152" s="26"/>
      <c r="OW152" s="26"/>
      <c r="OX152" s="26"/>
      <c r="OY152" s="26"/>
      <c r="OZ152" s="26"/>
      <c r="PA152" s="26"/>
      <c r="PB152" s="26"/>
      <c r="PC152" s="26"/>
      <c r="PD152" s="26"/>
      <c r="PE152" s="26"/>
      <c r="PF152" s="26"/>
      <c r="PG152" s="26"/>
      <c r="PH152" s="26"/>
      <c r="PI152" s="26"/>
      <c r="PJ152" s="26"/>
      <c r="PK152" s="26"/>
      <c r="PL152" s="26"/>
      <c r="PM152" s="26"/>
      <c r="PN152" s="26"/>
      <c r="PO152" s="26"/>
      <c r="PP152" s="26"/>
      <c r="PQ152" s="26"/>
      <c r="PR152" s="26"/>
      <c r="PS152" s="26"/>
      <c r="PT152" s="26"/>
      <c r="PU152" s="26"/>
      <c r="PV152" s="26"/>
      <c r="PW152" s="26"/>
      <c r="PX152" s="26"/>
      <c r="PY152" s="26"/>
      <c r="PZ152" s="26"/>
      <c r="QA152" s="26"/>
      <c r="QB152" s="26"/>
      <c r="QC152" s="26"/>
      <c r="QD152" s="26"/>
      <c r="QE152" s="26"/>
      <c r="QF152" s="26"/>
      <c r="QG152" s="26"/>
      <c r="QH152" s="26"/>
      <c r="QI152" s="26"/>
      <c r="QJ152" s="26"/>
      <c r="QK152" s="26"/>
      <c r="QL152" s="26"/>
      <c r="QM152" s="26"/>
      <c r="QN152" s="26"/>
      <c r="QO152" s="26"/>
      <c r="QP152" s="26"/>
      <c r="QQ152" s="26"/>
      <c r="QR152" s="26"/>
      <c r="QS152" s="26"/>
      <c r="QT152" s="26"/>
      <c r="QU152" s="26"/>
      <c r="QV152" s="26"/>
      <c r="QW152" s="26"/>
      <c r="QX152" s="26"/>
      <c r="QY152" s="26"/>
      <c r="QZ152" s="26"/>
      <c r="RA152" s="26"/>
      <c r="RB152" s="26"/>
      <c r="RC152" s="26"/>
      <c r="RD152" s="26"/>
      <c r="RE152" s="26"/>
      <c r="RF152" s="26"/>
      <c r="RG152" s="26"/>
      <c r="RH152" s="26"/>
      <c r="RI152" s="26"/>
      <c r="RJ152" s="26"/>
      <c r="RK152" s="26"/>
      <c r="RL152" s="26"/>
      <c r="RM152" s="26"/>
      <c r="RN152" s="26"/>
      <c r="RO152" s="26"/>
      <c r="RP152" s="26"/>
      <c r="RQ152" s="26"/>
      <c r="RR152" s="26"/>
      <c r="RS152" s="26"/>
      <c r="RT152" s="26"/>
      <c r="RU152" s="26"/>
      <c r="RV152" s="26"/>
      <c r="RW152" s="26"/>
      <c r="RX152" s="26"/>
      <c r="RY152" s="26"/>
      <c r="RZ152" s="26"/>
      <c r="SA152" s="26"/>
      <c r="SB152" s="26"/>
      <c r="SC152" s="26"/>
      <c r="SD152" s="26"/>
      <c r="SE152" s="26"/>
      <c r="SF152" s="26"/>
      <c r="SG152" s="26"/>
      <c r="SH152" s="26"/>
      <c r="SI152" s="26"/>
      <c r="SJ152" s="26"/>
      <c r="SK152" s="26"/>
      <c r="SL152" s="26"/>
      <c r="SM152" s="26"/>
      <c r="SN152" s="26"/>
      <c r="SO152" s="26"/>
      <c r="SP152" s="26"/>
      <c r="SQ152" s="26"/>
      <c r="SR152" s="26"/>
      <c r="SS152" s="26"/>
      <c r="ST152" s="26"/>
      <c r="SU152" s="26"/>
      <c r="SV152" s="26"/>
      <c r="SW152" s="26"/>
      <c r="SX152" s="26"/>
      <c r="SY152" s="26"/>
      <c r="SZ152" s="26"/>
      <c r="TA152" s="26"/>
      <c r="TB152" s="26"/>
      <c r="TC152" s="26"/>
      <c r="TD152" s="26"/>
      <c r="TE152" s="26"/>
      <c r="TF152" s="26"/>
      <c r="TG152" s="26"/>
      <c r="TH152" s="26"/>
      <c r="TI152" s="26"/>
      <c r="TJ152" s="26"/>
      <c r="TK152" s="26"/>
      <c r="TL152" s="26"/>
      <c r="TM152" s="26"/>
      <c r="TN152" s="26"/>
      <c r="TO152" s="26"/>
      <c r="TP152" s="26"/>
      <c r="TQ152" s="26"/>
      <c r="TR152" s="26"/>
      <c r="TS152" s="26"/>
      <c r="TT152" s="26"/>
      <c r="TU152" s="26"/>
      <c r="TV152" s="26"/>
      <c r="TW152" s="26"/>
      <c r="TX152" s="26"/>
      <c r="TY152" s="26"/>
      <c r="TZ152" s="26"/>
      <c r="UA152" s="26"/>
      <c r="UB152" s="26"/>
      <c r="UC152" s="26"/>
      <c r="UD152" s="26"/>
      <c r="UE152" s="26"/>
      <c r="UF152" s="26"/>
      <c r="UG152" s="26"/>
      <c r="UH152" s="26"/>
      <c r="UI152" s="26"/>
      <c r="UJ152" s="26"/>
      <c r="UK152" s="26"/>
      <c r="UL152" s="26"/>
      <c r="UM152" s="26"/>
      <c r="UN152" s="26"/>
      <c r="UO152" s="26"/>
      <c r="UP152" s="26"/>
      <c r="UQ152" s="26"/>
      <c r="UR152" s="26"/>
      <c r="US152" s="26"/>
      <c r="UT152" s="26"/>
      <c r="UU152" s="26"/>
      <c r="UV152" s="26"/>
      <c r="UW152" s="26"/>
      <c r="UX152" s="26"/>
      <c r="UY152" s="26"/>
      <c r="UZ152" s="26"/>
      <c r="VA152" s="26"/>
      <c r="VB152" s="26"/>
      <c r="VC152" s="26"/>
      <c r="VD152" s="26"/>
      <c r="VE152" s="26"/>
      <c r="VF152" s="26"/>
      <c r="VG152" s="26"/>
      <c r="VH152" s="26"/>
      <c r="VI152" s="26"/>
      <c r="VJ152" s="26"/>
      <c r="VK152" s="26"/>
      <c r="VL152" s="26"/>
      <c r="VM152" s="26"/>
      <c r="VN152" s="26"/>
      <c r="VO152" s="26"/>
      <c r="VP152" s="26"/>
      <c r="VQ152" s="26"/>
      <c r="VR152" s="26"/>
      <c r="VS152" s="26"/>
      <c r="VT152" s="26"/>
      <c r="VU152" s="26"/>
      <c r="VV152" s="26"/>
      <c r="VW152" s="26"/>
      <c r="VX152" s="26"/>
      <c r="VY152" s="26"/>
      <c r="VZ152" s="26"/>
      <c r="WA152" s="26"/>
      <c r="WB152" s="26"/>
      <c r="WC152" s="26"/>
      <c r="WD152" s="26"/>
      <c r="WE152" s="26"/>
      <c r="WF152" s="26"/>
      <c r="WG152" s="26"/>
      <c r="WH152" s="26"/>
      <c r="WI152" s="26"/>
      <c r="WJ152" s="26"/>
      <c r="WK152" s="26"/>
      <c r="WL152" s="26"/>
      <c r="WM152" s="26"/>
      <c r="WN152" s="26"/>
      <c r="WO152" s="26"/>
      <c r="WP152" s="26"/>
      <c r="WQ152" s="26"/>
      <c r="WR152" s="26"/>
      <c r="WS152" s="26"/>
      <c r="WT152" s="26"/>
      <c r="WU152" s="26"/>
      <c r="WV152" s="26"/>
      <c r="WW152" s="26"/>
      <c r="WX152" s="26"/>
      <c r="WY152" s="26"/>
      <c r="WZ152" s="26"/>
      <c r="XA152" s="26"/>
      <c r="XB152" s="26"/>
      <c r="XC152" s="26"/>
      <c r="XD152" s="26"/>
      <c r="XE152" s="26"/>
      <c r="XF152" s="26"/>
      <c r="XG152" s="26"/>
      <c r="XH152" s="26"/>
      <c r="XI152" s="26"/>
      <c r="XJ152" s="26"/>
      <c r="XK152" s="26"/>
      <c r="XL152" s="26"/>
      <c r="XM152" s="26"/>
      <c r="XN152" s="26"/>
      <c r="XO152" s="26"/>
      <c r="XP152" s="26"/>
      <c r="XQ152" s="26"/>
      <c r="XR152" s="26"/>
      <c r="XS152" s="26"/>
      <c r="XT152" s="26"/>
      <c r="XU152" s="26"/>
      <c r="XV152" s="26"/>
      <c r="XW152" s="26"/>
      <c r="XX152" s="26"/>
      <c r="XY152" s="26"/>
      <c r="XZ152" s="26"/>
      <c r="YA152" s="26"/>
      <c r="YB152" s="26"/>
      <c r="YC152" s="26"/>
      <c r="YD152" s="26"/>
      <c r="YE152" s="26"/>
      <c r="YF152" s="26"/>
      <c r="YG152" s="26"/>
      <c r="YH152" s="26"/>
      <c r="YI152" s="26"/>
      <c r="YJ152" s="26"/>
      <c r="YK152" s="26"/>
      <c r="YL152" s="26"/>
      <c r="YM152" s="26"/>
      <c r="YN152" s="26"/>
      <c r="YO152" s="26"/>
      <c r="YP152" s="26"/>
      <c r="YQ152" s="26"/>
      <c r="YR152" s="26"/>
      <c r="YS152" s="26"/>
      <c r="YT152" s="26"/>
      <c r="YU152" s="26"/>
      <c r="YV152" s="26"/>
      <c r="YW152" s="26"/>
      <c r="YX152" s="26"/>
      <c r="YY152" s="26"/>
      <c r="YZ152" s="26"/>
      <c r="ZA152" s="26"/>
      <c r="ZB152" s="26"/>
      <c r="ZC152" s="26"/>
      <c r="ZD152" s="26"/>
      <c r="ZE152" s="26"/>
      <c r="ZF152" s="26"/>
      <c r="ZG152" s="26"/>
      <c r="ZH152" s="26"/>
      <c r="ZI152" s="26"/>
      <c r="ZJ152" s="26"/>
      <c r="ZK152" s="26"/>
      <c r="ZL152" s="26"/>
      <c r="ZM152" s="26"/>
      <c r="ZN152" s="26"/>
      <c r="ZO152" s="26"/>
      <c r="ZP152" s="26"/>
      <c r="ZQ152" s="26"/>
      <c r="ZR152" s="26"/>
      <c r="ZS152" s="26"/>
      <c r="ZT152" s="26"/>
      <c r="ZU152" s="26"/>
      <c r="ZV152" s="26"/>
      <c r="ZW152" s="26"/>
      <c r="ZX152" s="26"/>
      <c r="ZY152" s="26"/>
      <c r="ZZ152" s="26"/>
      <c r="AAA152" s="26"/>
      <c r="AAB152" s="26"/>
      <c r="AAC152" s="26"/>
      <c r="AAD152" s="26"/>
      <c r="AAE152" s="26"/>
      <c r="AAF152" s="26"/>
      <c r="AAG152" s="26"/>
      <c r="AAH152" s="26"/>
      <c r="AAI152" s="26"/>
      <c r="AAJ152" s="26"/>
      <c r="AAK152" s="26"/>
      <c r="AAL152" s="26"/>
      <c r="AAM152" s="26"/>
      <c r="AAN152" s="26"/>
      <c r="AAO152" s="26"/>
      <c r="AAP152" s="26"/>
      <c r="AAQ152" s="26"/>
      <c r="AAR152" s="26"/>
      <c r="AAS152" s="26"/>
      <c r="AAT152" s="26"/>
      <c r="AAU152" s="26"/>
      <c r="AAV152" s="26"/>
      <c r="AAW152" s="26"/>
      <c r="AAX152" s="26"/>
      <c r="AAY152" s="26"/>
      <c r="AAZ152" s="26"/>
      <c r="ABA152" s="26"/>
      <c r="ABB152" s="26"/>
      <c r="ABC152" s="26"/>
      <c r="ABD152" s="26"/>
      <c r="ABE152" s="26"/>
      <c r="ABF152" s="26"/>
      <c r="ABG152" s="26"/>
      <c r="ABH152" s="26"/>
      <c r="ABI152" s="26"/>
      <c r="ABJ152" s="26"/>
      <c r="ABK152" s="26"/>
      <c r="ABL152" s="26"/>
      <c r="ABM152" s="26"/>
      <c r="ABN152" s="26"/>
      <c r="ABO152" s="26"/>
      <c r="ABP152" s="26"/>
      <c r="ABQ152" s="26"/>
      <c r="ABR152" s="26"/>
      <c r="ABS152" s="26"/>
      <c r="ABT152" s="26"/>
      <c r="ABU152" s="26"/>
      <c r="ABV152" s="26"/>
      <c r="ABW152" s="26"/>
      <c r="ABX152" s="26"/>
      <c r="ABY152" s="26"/>
      <c r="ABZ152" s="26"/>
      <c r="ACA152" s="26"/>
      <c r="ACB152" s="26"/>
      <c r="ACC152" s="26"/>
      <c r="ACD152" s="26"/>
      <c r="ACE152" s="26"/>
      <c r="ACF152" s="26"/>
      <c r="ACG152" s="26"/>
      <c r="ACH152" s="26"/>
      <c r="ACI152" s="26"/>
      <c r="ACJ152" s="26"/>
      <c r="ACK152" s="26"/>
      <c r="ACL152" s="26"/>
      <c r="ACM152" s="26"/>
      <c r="ACN152" s="26"/>
      <c r="ACO152" s="26"/>
      <c r="ACP152" s="26"/>
      <c r="ACQ152" s="26"/>
      <c r="ACR152" s="26"/>
      <c r="ACS152" s="26"/>
      <c r="ACT152" s="26"/>
      <c r="ACU152" s="26"/>
      <c r="ACV152" s="26"/>
      <c r="ACW152" s="26"/>
      <c r="ACX152" s="26"/>
      <c r="ACY152" s="26"/>
      <c r="ACZ152" s="26"/>
      <c r="ADA152" s="26"/>
      <c r="ADB152" s="26"/>
      <c r="ADC152" s="26"/>
      <c r="ADD152" s="26"/>
      <c r="ADE152" s="26"/>
      <c r="ADF152" s="26"/>
      <c r="ADG152" s="26"/>
      <c r="ADH152" s="26"/>
      <c r="ADI152" s="26"/>
      <c r="ADJ152" s="26"/>
      <c r="ADK152" s="26"/>
      <c r="ADL152" s="26"/>
      <c r="ADM152" s="26"/>
      <c r="ADN152" s="26"/>
      <c r="ADO152" s="26"/>
      <c r="ADP152" s="26"/>
      <c r="ADQ152" s="26"/>
      <c r="ADR152" s="26"/>
      <c r="ADS152" s="26"/>
      <c r="ADT152" s="26"/>
      <c r="ADU152" s="26"/>
      <c r="ADV152" s="26"/>
      <c r="ADW152" s="26"/>
      <c r="ADX152" s="26"/>
      <c r="ADY152" s="26"/>
      <c r="ADZ152" s="26"/>
      <c r="AEA152" s="26"/>
      <c r="AEB152" s="26"/>
      <c r="AEC152" s="26"/>
      <c r="AED152" s="26"/>
      <c r="AEE152" s="26"/>
      <c r="AEF152" s="26"/>
      <c r="AEG152" s="26"/>
      <c r="AEH152" s="26"/>
      <c r="AEI152" s="26"/>
      <c r="AEJ152" s="26"/>
      <c r="AEK152" s="26"/>
      <c r="AEL152" s="26"/>
      <c r="AEM152" s="26"/>
      <c r="AEN152" s="26"/>
      <c r="AEO152" s="26"/>
      <c r="AEP152" s="26"/>
      <c r="AEQ152" s="26"/>
      <c r="AER152" s="26"/>
      <c r="AES152" s="26"/>
      <c r="AET152" s="26"/>
      <c r="AEU152" s="26"/>
      <c r="AEV152" s="26"/>
      <c r="AEW152" s="26"/>
      <c r="AEX152" s="26"/>
      <c r="AEY152" s="26"/>
      <c r="AEZ152" s="26"/>
      <c r="AFA152" s="26"/>
      <c r="AFB152" s="26"/>
      <c r="AFC152" s="26"/>
      <c r="AFD152" s="26"/>
      <c r="AFE152" s="26"/>
      <c r="AFF152" s="26"/>
      <c r="AFG152" s="26"/>
      <c r="AFH152" s="26"/>
      <c r="AFI152" s="26"/>
      <c r="AFJ152" s="26"/>
      <c r="AFK152" s="26"/>
      <c r="AFL152" s="26"/>
      <c r="AFM152" s="26"/>
      <c r="AFN152" s="26"/>
      <c r="AFO152" s="26"/>
      <c r="AFP152" s="26"/>
      <c r="AFQ152" s="26"/>
      <c r="AFR152" s="26"/>
      <c r="AFS152" s="26"/>
      <c r="AFT152" s="26"/>
      <c r="AFU152" s="26"/>
      <c r="AFV152" s="26"/>
      <c r="AFW152" s="26"/>
      <c r="AFX152" s="26"/>
      <c r="AFY152" s="26"/>
      <c r="AFZ152" s="26"/>
      <c r="AGA152" s="26"/>
      <c r="AGB152" s="26"/>
      <c r="AGC152" s="26"/>
      <c r="AGD152" s="26"/>
      <c r="AGE152" s="26"/>
      <c r="AGF152" s="26"/>
      <c r="AGG152" s="26"/>
      <c r="AGH152" s="26"/>
      <c r="AGI152" s="26"/>
      <c r="AGJ152" s="26"/>
      <c r="AGK152" s="26"/>
      <c r="AGL152" s="26"/>
      <c r="AGM152" s="26"/>
      <c r="AGN152" s="26"/>
      <c r="AGO152" s="26"/>
      <c r="AGP152" s="26"/>
      <c r="AGQ152" s="26"/>
      <c r="AGR152" s="26"/>
      <c r="AGS152" s="26"/>
      <c r="AGT152" s="26"/>
      <c r="AGU152" s="26"/>
      <c r="AGV152" s="26"/>
      <c r="AGW152" s="26"/>
      <c r="AGX152" s="26"/>
      <c r="AGY152" s="26"/>
      <c r="AGZ152" s="26"/>
      <c r="AHA152" s="26"/>
      <c r="AHB152" s="26"/>
      <c r="AHC152" s="26"/>
      <c r="AHD152" s="26"/>
      <c r="AHE152" s="26"/>
      <c r="AHF152" s="26"/>
      <c r="AHG152" s="26"/>
      <c r="AHH152" s="26"/>
      <c r="AHI152" s="26"/>
      <c r="AHJ152" s="26"/>
      <c r="AHK152" s="26"/>
      <c r="AHL152" s="26"/>
      <c r="AHM152" s="26"/>
      <c r="AHN152" s="26"/>
      <c r="AHO152" s="26"/>
      <c r="AHP152" s="26"/>
      <c r="AHQ152" s="26"/>
      <c r="AHR152" s="26"/>
      <c r="AHS152" s="26"/>
      <c r="AHT152" s="26"/>
      <c r="AHU152" s="26"/>
      <c r="AHV152" s="26"/>
      <c r="AHW152" s="26"/>
      <c r="AHX152" s="26"/>
      <c r="AHY152" s="26"/>
      <c r="AHZ152" s="26"/>
      <c r="AIA152" s="26"/>
      <c r="AIB152" s="26"/>
      <c r="AIC152" s="26"/>
      <c r="AID152" s="26"/>
      <c r="AIE152" s="26"/>
      <c r="AIF152" s="26"/>
      <c r="AIG152" s="26"/>
      <c r="AIH152" s="26"/>
      <c r="AII152" s="26"/>
      <c r="AIJ152" s="26"/>
      <c r="AIK152" s="26"/>
      <c r="AIL152" s="26"/>
      <c r="AIM152" s="26"/>
      <c r="AIN152" s="26"/>
      <c r="AIO152" s="26"/>
      <c r="AIP152" s="26"/>
      <c r="AIQ152" s="26"/>
      <c r="AIR152" s="26"/>
      <c r="AIS152" s="26"/>
      <c r="AIT152" s="26"/>
      <c r="AIU152" s="26"/>
      <c r="AIV152" s="26"/>
      <c r="AIW152" s="26"/>
      <c r="AIX152" s="26"/>
      <c r="AIY152" s="26"/>
      <c r="AIZ152" s="26"/>
      <c r="AJA152" s="26"/>
      <c r="AJB152" s="26"/>
      <c r="AJC152" s="26"/>
      <c r="AJD152" s="26"/>
      <c r="AJE152" s="26"/>
      <c r="AJF152" s="26"/>
      <c r="AJG152" s="26"/>
      <c r="AJH152" s="26"/>
      <c r="AJI152" s="26"/>
      <c r="AJJ152" s="26"/>
      <c r="AJK152" s="26"/>
      <c r="AJL152" s="26"/>
      <c r="AJM152" s="26"/>
      <c r="AJN152" s="26"/>
      <c r="AJO152" s="26"/>
      <c r="AJP152" s="26"/>
      <c r="AJQ152" s="26"/>
      <c r="AJR152" s="26"/>
      <c r="AJS152" s="26"/>
      <c r="AJT152" s="26"/>
      <c r="AJU152" s="26"/>
      <c r="AJV152" s="26"/>
      <c r="AJW152" s="26"/>
      <c r="AJX152" s="26"/>
      <c r="AJY152" s="26"/>
      <c r="AJZ152" s="26"/>
      <c r="AKA152" s="26"/>
      <c r="AKB152" s="26"/>
      <c r="AKC152" s="26"/>
      <c r="AKD152" s="26"/>
      <c r="AKE152" s="26"/>
      <c r="AKF152" s="26"/>
      <c r="AKG152" s="26"/>
      <c r="AKH152" s="26"/>
      <c r="AKI152" s="26"/>
      <c r="AKJ152" s="26"/>
      <c r="AKK152" s="26"/>
      <c r="AKL152" s="26"/>
      <c r="AKM152" s="26"/>
      <c r="AKN152" s="26"/>
      <c r="AKO152" s="26"/>
      <c r="AKP152" s="26"/>
      <c r="AKQ152" s="26"/>
      <c r="AKR152" s="26"/>
      <c r="AKS152" s="26"/>
      <c r="AKT152" s="26"/>
      <c r="AKU152" s="26"/>
      <c r="AKV152" s="26"/>
      <c r="AKW152" s="26"/>
      <c r="AKX152" s="26"/>
      <c r="AKY152" s="26"/>
      <c r="AKZ152" s="26"/>
      <c r="ALA152" s="26"/>
      <c r="ALB152" s="26"/>
      <c r="ALC152" s="26"/>
      <c r="ALD152" s="26"/>
      <c r="ALE152" s="26"/>
      <c r="ALF152" s="26"/>
      <c r="ALG152" s="26"/>
      <c r="ALH152" s="26"/>
      <c r="ALI152" s="26"/>
      <c r="ALJ152" s="26"/>
      <c r="ALK152" s="26"/>
      <c r="ALL152" s="26"/>
      <c r="ALM152" s="26"/>
      <c r="ALN152" s="26"/>
      <c r="ALO152" s="26"/>
      <c r="ALP152" s="26"/>
      <c r="ALQ152" s="26"/>
      <c r="ALR152" s="26"/>
      <c r="ALS152" s="26"/>
      <c r="ALT152" s="26"/>
      <c r="ALU152" s="26"/>
      <c r="ALV152" s="26"/>
      <c r="ALW152" s="26"/>
      <c r="ALX152" s="26"/>
      <c r="ALY152" s="26"/>
      <c r="ALZ152" s="26"/>
      <c r="AMA152" s="26"/>
      <c r="AMB152" s="26"/>
      <c r="AMC152" s="26"/>
      <c r="AMD152" s="26"/>
      <c r="AME152" s="26"/>
      <c r="AMF152" s="26"/>
      <c r="AMG152" s="26"/>
      <c r="AMH152" s="26"/>
      <c r="AMI152" s="26"/>
      <c r="AMJ152" s="26"/>
      <c r="AMK152" s="26"/>
      <c r="AML152" s="26"/>
      <c r="AMM152" s="26"/>
      <c r="AMN152" s="26"/>
      <c r="AMO152" s="26"/>
      <c r="AMP152" s="26"/>
      <c r="AMQ152" s="26"/>
      <c r="AMR152" s="26"/>
      <c r="AMS152" s="26"/>
      <c r="AMT152" s="26"/>
      <c r="AMU152" s="26"/>
      <c r="AMV152" s="26"/>
      <c r="AMW152" s="26"/>
      <c r="AMX152" s="26"/>
      <c r="AMY152" s="26"/>
      <c r="AMZ152" s="26"/>
      <c r="ANA152" s="26"/>
      <c r="ANB152" s="26"/>
      <c r="ANC152" s="26"/>
      <c r="AND152" s="26"/>
      <c r="ANE152" s="26"/>
      <c r="ANF152" s="26"/>
      <c r="ANG152" s="26"/>
      <c r="ANH152" s="26"/>
      <c r="ANI152" s="26"/>
      <c r="ANJ152" s="26"/>
      <c r="ANK152" s="26"/>
      <c r="ANL152" s="26"/>
      <c r="ANM152" s="26"/>
      <c r="ANN152" s="26"/>
      <c r="ANO152" s="26"/>
      <c r="ANP152" s="26"/>
      <c r="ANQ152" s="26"/>
      <c r="ANR152" s="26"/>
      <c r="ANS152" s="26"/>
      <c r="ANT152" s="26"/>
      <c r="ANU152" s="26"/>
      <c r="ANV152" s="26"/>
      <c r="ANW152" s="26"/>
      <c r="ANX152" s="26"/>
      <c r="ANY152" s="26"/>
      <c r="ANZ152" s="26"/>
      <c r="AOA152" s="26"/>
      <c r="AOB152" s="26"/>
      <c r="AOC152" s="26"/>
      <c r="AOD152" s="26"/>
      <c r="AOE152" s="26"/>
      <c r="AOF152" s="26"/>
      <c r="AOG152" s="26"/>
      <c r="AOH152" s="26"/>
      <c r="AOI152" s="26"/>
      <c r="AOJ152" s="26"/>
      <c r="AOK152" s="26"/>
      <c r="AOL152" s="26"/>
      <c r="AOM152" s="26"/>
      <c r="AON152" s="26"/>
      <c r="AOO152" s="26"/>
      <c r="AOP152" s="26"/>
      <c r="AOQ152" s="26"/>
      <c r="AOR152" s="26"/>
      <c r="AOS152" s="26"/>
      <c r="AOT152" s="26"/>
      <c r="AOU152" s="26"/>
      <c r="AOV152" s="26"/>
      <c r="AOW152" s="26"/>
      <c r="AOX152" s="26"/>
      <c r="AOY152" s="26"/>
      <c r="AOZ152" s="26"/>
      <c r="APA152" s="26"/>
      <c r="APB152" s="26"/>
      <c r="APC152" s="26"/>
      <c r="APD152" s="26"/>
      <c r="APE152" s="26"/>
      <c r="APF152" s="26"/>
      <c r="APG152" s="26"/>
      <c r="APH152" s="26"/>
      <c r="API152" s="26"/>
      <c r="APJ152" s="26"/>
      <c r="APK152" s="26"/>
      <c r="APL152" s="26"/>
      <c r="APM152" s="26"/>
      <c r="APN152" s="26"/>
      <c r="APO152" s="26"/>
      <c r="APP152" s="26"/>
      <c r="APQ152" s="26"/>
      <c r="APR152" s="26"/>
      <c r="APS152" s="26"/>
      <c r="APT152" s="26"/>
      <c r="APU152" s="26"/>
      <c r="APV152" s="26"/>
      <c r="APW152" s="26"/>
      <c r="APX152" s="26"/>
      <c r="APY152" s="26"/>
      <c r="APZ152" s="26"/>
      <c r="AQA152" s="26"/>
      <c r="AQB152" s="26"/>
      <c r="AQC152" s="26"/>
      <c r="AQD152" s="26"/>
      <c r="AQE152" s="26"/>
      <c r="AQF152" s="26"/>
      <c r="AQG152" s="26"/>
      <c r="AQH152" s="26"/>
      <c r="AQI152" s="26"/>
      <c r="AQJ152" s="26"/>
      <c r="AQK152" s="26"/>
      <c r="AQL152" s="26"/>
      <c r="AQM152" s="26"/>
      <c r="AQN152" s="26"/>
      <c r="AQO152" s="26"/>
      <c r="AQP152" s="26"/>
      <c r="AQQ152" s="26"/>
      <c r="AQR152" s="26"/>
      <c r="AQS152" s="26"/>
      <c r="AQT152" s="26"/>
      <c r="AQU152" s="26"/>
      <c r="AQV152" s="26"/>
      <c r="AQW152" s="26"/>
      <c r="AQX152" s="26"/>
      <c r="AQY152" s="26"/>
      <c r="AQZ152" s="26"/>
      <c r="ARA152" s="26"/>
      <c r="ARB152" s="26"/>
      <c r="ARC152" s="26"/>
      <c r="ARD152" s="26"/>
      <c r="ARE152" s="26"/>
      <c r="ARF152" s="26"/>
      <c r="ARG152" s="26"/>
      <c r="ARH152" s="26"/>
      <c r="ARI152" s="26"/>
      <c r="ARJ152" s="26"/>
      <c r="ARK152" s="26"/>
      <c r="ARL152" s="26"/>
      <c r="ARM152" s="26"/>
      <c r="ARN152" s="26"/>
      <c r="ARO152" s="26"/>
      <c r="ARP152" s="26"/>
      <c r="ARQ152" s="26"/>
      <c r="ARR152" s="26"/>
      <c r="ARS152" s="26"/>
      <c r="ART152" s="26"/>
      <c r="ARU152" s="26"/>
      <c r="ARV152" s="26"/>
      <c r="ARW152" s="26"/>
      <c r="ARX152" s="26"/>
      <c r="ARY152" s="26"/>
      <c r="ARZ152" s="26"/>
      <c r="ASA152" s="26"/>
      <c r="ASB152" s="26"/>
      <c r="ASC152" s="26"/>
      <c r="ASD152" s="26"/>
      <c r="ASE152" s="26"/>
      <c r="ASF152" s="26"/>
      <c r="ASG152" s="26"/>
      <c r="ASH152" s="26"/>
      <c r="ASI152" s="26"/>
      <c r="ASJ152" s="26"/>
      <c r="ASK152" s="26"/>
      <c r="ASL152" s="26"/>
      <c r="ASM152" s="26"/>
      <c r="ASN152" s="26"/>
      <c r="ASO152" s="26"/>
      <c r="ASP152" s="26"/>
      <c r="ASQ152" s="26"/>
      <c r="ASR152" s="26"/>
      <c r="ASS152" s="26"/>
      <c r="AST152" s="26"/>
      <c r="ASU152" s="26"/>
      <c r="ASV152" s="26"/>
      <c r="ASW152" s="26"/>
      <c r="ASX152" s="26"/>
      <c r="ASY152" s="26"/>
      <c r="ASZ152" s="26"/>
      <c r="ATA152" s="26"/>
      <c r="ATB152" s="26"/>
      <c r="ATC152" s="26"/>
      <c r="ATD152" s="26"/>
      <c r="ATE152" s="26"/>
      <c r="ATF152" s="26"/>
      <c r="ATG152" s="26"/>
      <c r="ATH152" s="26"/>
      <c r="ATI152" s="26"/>
      <c r="ATJ152" s="26"/>
      <c r="ATK152" s="26"/>
      <c r="ATL152" s="26"/>
      <c r="ATM152" s="26"/>
      <c r="ATN152" s="26"/>
      <c r="ATO152" s="26"/>
      <c r="ATP152" s="26"/>
      <c r="ATQ152" s="26"/>
      <c r="ATR152" s="26"/>
      <c r="ATS152" s="26"/>
      <c r="ATT152" s="26"/>
      <c r="ATU152" s="26"/>
      <c r="ATV152" s="26"/>
      <c r="ATW152" s="26"/>
      <c r="ATX152" s="26"/>
      <c r="ATY152" s="26"/>
      <c r="ATZ152" s="26"/>
      <c r="AUA152" s="26"/>
      <c r="AUB152" s="26"/>
      <c r="AUC152" s="26"/>
      <c r="AUD152" s="26"/>
      <c r="AUE152" s="26"/>
      <c r="AUF152" s="26"/>
      <c r="AUG152" s="26"/>
      <c r="AUH152" s="26"/>
      <c r="AUI152" s="26"/>
      <c r="AUJ152" s="26"/>
      <c r="AUK152" s="26"/>
      <c r="AUL152" s="26"/>
      <c r="AUM152" s="26"/>
      <c r="AUN152" s="26"/>
      <c r="AUO152" s="26"/>
      <c r="AUP152" s="26"/>
      <c r="AUQ152" s="26"/>
      <c r="AUR152" s="26"/>
      <c r="AUS152" s="26"/>
      <c r="AUT152" s="26"/>
      <c r="AUU152" s="26"/>
      <c r="AUV152" s="26"/>
      <c r="AUW152" s="26"/>
      <c r="AUX152" s="26"/>
      <c r="AUY152" s="26"/>
      <c r="AUZ152" s="26"/>
      <c r="AVA152" s="26"/>
      <c r="AVB152" s="26"/>
      <c r="AVC152" s="26"/>
      <c r="AVD152" s="26"/>
      <c r="AVE152" s="26"/>
      <c r="AVF152" s="26"/>
      <c r="AVG152" s="26"/>
      <c r="AVH152" s="26"/>
      <c r="AVI152" s="26"/>
      <c r="AVJ152" s="26"/>
      <c r="AVK152" s="26"/>
      <c r="AVL152" s="26"/>
      <c r="AVM152" s="26"/>
      <c r="AVN152" s="26"/>
      <c r="AVO152" s="26"/>
      <c r="AVP152" s="26"/>
      <c r="AVQ152" s="26"/>
      <c r="AVR152" s="26"/>
      <c r="AVS152" s="26"/>
      <c r="AVT152" s="26"/>
      <c r="AVU152" s="26"/>
      <c r="AVV152" s="26"/>
      <c r="AVW152" s="26"/>
      <c r="AVX152" s="26"/>
      <c r="AVY152" s="26"/>
      <c r="AVZ152" s="26"/>
      <c r="AWA152" s="26"/>
      <c r="AWB152" s="26"/>
      <c r="AWC152" s="26"/>
      <c r="AWD152" s="26"/>
      <c r="AWE152" s="26"/>
      <c r="AWF152" s="26"/>
      <c r="AWG152" s="26"/>
      <c r="AWH152" s="26"/>
      <c r="AWI152" s="26"/>
      <c r="AWJ152" s="26"/>
      <c r="AWK152" s="26"/>
      <c r="AWL152" s="26"/>
      <c r="AWM152" s="26"/>
      <c r="AWN152" s="26"/>
      <c r="AWO152" s="26"/>
      <c r="AWP152" s="26"/>
      <c r="AWQ152" s="26"/>
      <c r="AWR152" s="26"/>
      <c r="AWS152" s="26"/>
      <c r="AWT152" s="26"/>
      <c r="AWU152" s="26"/>
      <c r="AWV152" s="26"/>
      <c r="AWW152" s="26"/>
      <c r="AWX152" s="26"/>
      <c r="AWY152" s="26"/>
      <c r="AWZ152" s="26"/>
      <c r="AXA152" s="26"/>
      <c r="AXB152" s="26"/>
      <c r="AXC152" s="26"/>
      <c r="AXD152" s="26"/>
      <c r="AXE152" s="26"/>
      <c r="AXF152" s="26"/>
      <c r="AXG152" s="26"/>
      <c r="AXH152" s="26"/>
      <c r="AXI152" s="26"/>
      <c r="AXJ152" s="26"/>
      <c r="AXK152" s="26"/>
      <c r="AXL152" s="26"/>
      <c r="AXM152" s="26"/>
      <c r="AXN152" s="26"/>
      <c r="AXO152" s="26"/>
      <c r="AXP152" s="26"/>
      <c r="AXQ152" s="26"/>
      <c r="AXR152" s="26"/>
      <c r="AXS152" s="26"/>
      <c r="AXT152" s="26"/>
      <c r="AXU152" s="26"/>
      <c r="AXV152" s="26"/>
      <c r="AXW152" s="26"/>
      <c r="AXX152" s="26"/>
      <c r="AXY152" s="26"/>
      <c r="AXZ152" s="26"/>
      <c r="AYA152" s="26"/>
      <c r="AYB152" s="26"/>
      <c r="AYC152" s="26"/>
      <c r="AYD152" s="26"/>
      <c r="AYE152" s="26"/>
      <c r="AYF152" s="26"/>
      <c r="AYG152" s="26"/>
      <c r="AYH152" s="26"/>
      <c r="AYI152" s="26"/>
      <c r="AYJ152" s="26"/>
      <c r="AYK152" s="26"/>
      <c r="AYL152" s="26"/>
      <c r="AYM152" s="26"/>
      <c r="AYN152" s="26"/>
      <c r="AYO152" s="26"/>
      <c r="AYP152" s="26"/>
      <c r="AYQ152" s="26"/>
      <c r="AYR152" s="26"/>
      <c r="AYS152" s="26"/>
      <c r="AYT152" s="26"/>
      <c r="AYU152" s="26"/>
      <c r="AYV152" s="26"/>
      <c r="AYW152" s="26"/>
      <c r="AYX152" s="26"/>
      <c r="AYY152" s="26"/>
      <c r="AYZ152" s="26"/>
      <c r="AZA152" s="26"/>
      <c r="AZB152" s="26"/>
      <c r="AZC152" s="26"/>
      <c r="AZD152" s="26"/>
      <c r="AZE152" s="26"/>
      <c r="AZF152" s="26"/>
      <c r="AZG152" s="26"/>
      <c r="AZH152" s="26"/>
      <c r="AZI152" s="26"/>
      <c r="AZJ152" s="26"/>
      <c r="AZK152" s="26"/>
      <c r="AZL152" s="26"/>
      <c r="AZM152" s="26"/>
      <c r="AZN152" s="26"/>
      <c r="AZO152" s="26"/>
      <c r="AZP152" s="26"/>
      <c r="AZQ152" s="26"/>
      <c r="AZR152" s="26"/>
      <c r="AZS152" s="26"/>
      <c r="AZT152" s="26"/>
      <c r="AZU152" s="26"/>
      <c r="AZV152" s="26"/>
      <c r="AZW152" s="26"/>
      <c r="AZX152" s="26"/>
      <c r="AZY152" s="26"/>
      <c r="AZZ152" s="26"/>
      <c r="BAA152" s="26"/>
      <c r="BAB152" s="26"/>
      <c r="BAC152" s="26"/>
      <c r="BAD152" s="26"/>
      <c r="BAE152" s="26"/>
      <c r="BAF152" s="26"/>
      <c r="BAG152" s="26"/>
      <c r="BAH152" s="26"/>
      <c r="BAI152" s="26"/>
      <c r="BAJ152" s="26"/>
      <c r="BAK152" s="26"/>
      <c r="BAL152" s="26"/>
      <c r="BAM152" s="26"/>
      <c r="BAN152" s="26"/>
      <c r="BAO152" s="26"/>
      <c r="BAP152" s="26"/>
      <c r="BAQ152" s="26"/>
      <c r="BAR152" s="26"/>
      <c r="BAS152" s="26"/>
      <c r="BAT152" s="26"/>
      <c r="BAU152" s="26"/>
      <c r="BAV152" s="26"/>
      <c r="BAW152" s="26"/>
      <c r="BAX152" s="26"/>
      <c r="BAY152" s="26"/>
      <c r="BAZ152" s="26"/>
      <c r="BBA152" s="26"/>
      <c r="BBB152" s="26"/>
      <c r="BBC152" s="26"/>
      <c r="BBD152" s="26"/>
      <c r="BBE152" s="26"/>
      <c r="BBF152" s="26"/>
      <c r="BBG152" s="26"/>
      <c r="BBH152" s="26"/>
      <c r="BBI152" s="26"/>
      <c r="BBJ152" s="26"/>
      <c r="BBK152" s="26"/>
      <c r="BBL152" s="26"/>
      <c r="BBM152" s="26"/>
      <c r="BBN152" s="26"/>
      <c r="BBO152" s="26"/>
      <c r="BBP152" s="26"/>
      <c r="BBQ152" s="26"/>
      <c r="BBR152" s="26"/>
      <c r="BBS152" s="26"/>
      <c r="BBT152" s="26"/>
      <c r="BBU152" s="26"/>
      <c r="BBV152" s="26"/>
      <c r="BBW152" s="26"/>
      <c r="BBX152" s="26"/>
      <c r="BBY152" s="26"/>
      <c r="BBZ152" s="26"/>
      <c r="BCA152" s="26"/>
      <c r="BCB152" s="26"/>
      <c r="BCC152" s="26"/>
      <c r="BCD152" s="26"/>
      <c r="BCE152" s="26"/>
      <c r="BCF152" s="26"/>
      <c r="BCG152" s="26"/>
      <c r="BCH152" s="26"/>
      <c r="BCI152" s="26"/>
      <c r="BCJ152" s="26"/>
      <c r="BCK152" s="26"/>
      <c r="BCL152" s="26"/>
      <c r="BCM152" s="26"/>
      <c r="BCN152" s="26"/>
      <c r="BCO152" s="26"/>
      <c r="BCP152" s="26"/>
      <c r="BCQ152" s="26"/>
      <c r="BCR152" s="26"/>
      <c r="BCS152" s="26"/>
      <c r="BCT152" s="26"/>
      <c r="BCU152" s="26"/>
      <c r="BCV152" s="26"/>
      <c r="BCW152" s="26"/>
      <c r="BCX152" s="26"/>
      <c r="BCY152" s="26"/>
      <c r="BCZ152" s="26"/>
      <c r="BDA152" s="26"/>
      <c r="BDB152" s="26"/>
      <c r="BDC152" s="26"/>
      <c r="BDD152" s="26"/>
      <c r="BDE152" s="26"/>
      <c r="BDF152" s="26"/>
      <c r="BDG152" s="26"/>
      <c r="BDH152" s="26"/>
      <c r="BDI152" s="26"/>
      <c r="BDJ152" s="26"/>
      <c r="BDK152" s="26"/>
      <c r="BDL152" s="26"/>
      <c r="BDM152" s="26"/>
      <c r="BDN152" s="26"/>
      <c r="BDO152" s="26"/>
      <c r="BDP152" s="26"/>
      <c r="BDQ152" s="26"/>
      <c r="BDR152" s="26"/>
      <c r="BDS152" s="26"/>
      <c r="BDT152" s="26"/>
      <c r="BDU152" s="26"/>
      <c r="BDV152" s="26"/>
      <c r="BDW152" s="26"/>
      <c r="BDX152" s="26"/>
      <c r="BDY152" s="26"/>
      <c r="BDZ152" s="26"/>
      <c r="BEA152" s="26"/>
      <c r="BEB152" s="26"/>
      <c r="BEC152" s="26"/>
      <c r="BED152" s="26"/>
      <c r="BEE152" s="26"/>
      <c r="BEF152" s="26"/>
      <c r="BEG152" s="26"/>
      <c r="BEH152" s="26"/>
      <c r="BEI152" s="26"/>
      <c r="BEJ152" s="26"/>
      <c r="BEK152" s="26"/>
      <c r="BEL152" s="26"/>
      <c r="BEM152" s="26"/>
      <c r="BEN152" s="26"/>
      <c r="BEO152" s="26"/>
      <c r="BEP152" s="26"/>
      <c r="BEQ152" s="26"/>
      <c r="BER152" s="26"/>
      <c r="BES152" s="26"/>
      <c r="BET152" s="26"/>
      <c r="BEU152" s="26"/>
      <c r="BEV152" s="26"/>
      <c r="BEW152" s="26"/>
      <c r="BEX152" s="26"/>
      <c r="BEY152" s="26"/>
      <c r="BEZ152" s="26"/>
      <c r="BFA152" s="26"/>
      <c r="BFB152" s="26"/>
      <c r="BFC152" s="26"/>
      <c r="BFD152" s="26"/>
      <c r="BFE152" s="26"/>
      <c r="BFF152" s="26"/>
      <c r="BFG152" s="26"/>
      <c r="BFH152" s="26"/>
      <c r="BFI152" s="26"/>
      <c r="BFJ152" s="26"/>
      <c r="BFK152" s="26"/>
      <c r="BFL152" s="26"/>
      <c r="BFM152" s="26"/>
      <c r="BFN152" s="26"/>
      <c r="BFO152" s="26"/>
      <c r="BFP152" s="26"/>
      <c r="BFQ152" s="26"/>
      <c r="BFR152" s="26"/>
      <c r="BFS152" s="26"/>
      <c r="BFT152" s="26"/>
      <c r="BFU152" s="26"/>
      <c r="BFV152" s="26"/>
      <c r="BFW152" s="26"/>
      <c r="BFX152" s="26"/>
      <c r="BFY152" s="26"/>
      <c r="BFZ152" s="26"/>
      <c r="BGA152" s="26"/>
      <c r="BGB152" s="26"/>
      <c r="BGC152" s="26"/>
      <c r="BGD152" s="26"/>
      <c r="BGE152" s="26"/>
      <c r="BGF152" s="26"/>
      <c r="BGG152" s="26"/>
      <c r="BGH152" s="26"/>
      <c r="BGI152" s="26"/>
      <c r="BGJ152" s="26"/>
      <c r="BGK152" s="26"/>
      <c r="BGL152" s="26"/>
      <c r="BGM152" s="26"/>
      <c r="BGN152" s="26"/>
      <c r="BGO152" s="26"/>
      <c r="BGP152" s="26"/>
      <c r="BGQ152" s="26"/>
      <c r="BGR152" s="26"/>
      <c r="BGS152" s="26"/>
      <c r="BGT152" s="26"/>
      <c r="BGU152" s="26"/>
      <c r="BGV152" s="26"/>
      <c r="BGW152" s="26"/>
      <c r="BGX152" s="26"/>
      <c r="BGY152" s="26"/>
      <c r="BGZ152" s="26"/>
      <c r="BHA152" s="26"/>
      <c r="BHB152" s="26"/>
      <c r="BHC152" s="26"/>
      <c r="BHD152" s="26"/>
      <c r="BHE152" s="26"/>
      <c r="BHF152" s="26"/>
      <c r="BHG152" s="26"/>
      <c r="BHH152" s="26"/>
      <c r="BHI152" s="26"/>
      <c r="BHJ152" s="26"/>
      <c r="BHK152" s="26"/>
      <c r="BHL152" s="26"/>
      <c r="BHM152" s="26"/>
      <c r="BHN152" s="26"/>
      <c r="BHO152" s="26"/>
      <c r="BHP152" s="26"/>
      <c r="BHQ152" s="26"/>
      <c r="BHR152" s="26"/>
      <c r="BHS152" s="26"/>
      <c r="BHT152" s="26"/>
      <c r="BHU152" s="26"/>
      <c r="BHV152" s="26"/>
      <c r="BHW152" s="26"/>
      <c r="BHX152" s="26"/>
      <c r="BHY152" s="26"/>
      <c r="BHZ152" s="26"/>
      <c r="BIA152" s="26"/>
      <c r="BIB152" s="26"/>
      <c r="BIC152" s="26"/>
      <c r="BID152" s="26"/>
      <c r="BIE152" s="26"/>
      <c r="BIF152" s="26"/>
      <c r="BIG152" s="26"/>
      <c r="BIH152" s="26"/>
      <c r="BII152" s="26"/>
      <c r="BIJ152" s="26"/>
      <c r="BIK152" s="26"/>
      <c r="BIL152" s="26"/>
      <c r="BIM152" s="26"/>
      <c r="BIN152" s="26"/>
      <c r="BIO152" s="26"/>
      <c r="BIP152" s="26"/>
      <c r="BIQ152" s="26"/>
      <c r="BIR152" s="26"/>
      <c r="BIS152" s="26"/>
      <c r="BIT152" s="26"/>
      <c r="BIU152" s="26"/>
      <c r="BIV152" s="26"/>
      <c r="BIW152" s="26"/>
      <c r="BIX152" s="26"/>
      <c r="BIY152" s="26"/>
      <c r="BIZ152" s="26"/>
      <c r="BJA152" s="26"/>
      <c r="BJB152" s="26"/>
      <c r="BJC152" s="26"/>
      <c r="BJD152" s="26"/>
      <c r="BJE152" s="26"/>
      <c r="BJF152" s="26"/>
      <c r="BJG152" s="26"/>
      <c r="BJH152" s="26"/>
      <c r="BJI152" s="26"/>
      <c r="BJJ152" s="26"/>
      <c r="BJK152" s="26"/>
      <c r="BJL152" s="26"/>
      <c r="BJM152" s="26"/>
      <c r="BJN152" s="26"/>
      <c r="BJO152" s="26"/>
      <c r="BJP152" s="26"/>
      <c r="BJQ152" s="26"/>
      <c r="BJR152" s="26"/>
      <c r="BJS152" s="26"/>
      <c r="BJT152" s="26"/>
      <c r="BJU152" s="26"/>
      <c r="BJV152" s="26"/>
      <c r="BJW152" s="26"/>
      <c r="BJX152" s="26"/>
      <c r="BJY152" s="26"/>
      <c r="BJZ152" s="26"/>
      <c r="BKA152" s="26"/>
      <c r="BKB152" s="26"/>
      <c r="BKC152" s="26"/>
      <c r="BKD152" s="26"/>
      <c r="BKE152" s="26"/>
      <c r="BKF152" s="26"/>
      <c r="BKG152" s="26"/>
      <c r="BKH152" s="26"/>
      <c r="BKI152" s="26"/>
      <c r="BKJ152" s="26"/>
      <c r="BKK152" s="26"/>
      <c r="BKL152" s="26"/>
      <c r="BKM152" s="26"/>
      <c r="BKN152" s="26"/>
      <c r="BKO152" s="26"/>
      <c r="BKP152" s="26"/>
      <c r="BKQ152" s="26"/>
      <c r="BKR152" s="26"/>
      <c r="BKS152" s="26"/>
      <c r="BKT152" s="26"/>
      <c r="BKU152" s="26"/>
      <c r="BKV152" s="26"/>
      <c r="BKW152" s="26"/>
      <c r="BKX152" s="26"/>
      <c r="BKY152" s="26"/>
      <c r="BKZ152" s="26"/>
      <c r="BLA152" s="26"/>
      <c r="BLB152" s="26"/>
      <c r="BLC152" s="26"/>
      <c r="BLD152" s="26"/>
      <c r="BLE152" s="26"/>
      <c r="BLF152" s="26"/>
      <c r="BLG152" s="26"/>
      <c r="BLH152" s="26"/>
      <c r="BLI152" s="26"/>
      <c r="BLJ152" s="26"/>
      <c r="BLK152" s="26"/>
      <c r="BLL152" s="26"/>
      <c r="BLM152" s="26"/>
      <c r="BLN152" s="26"/>
      <c r="BLO152" s="26"/>
      <c r="BLP152" s="26"/>
      <c r="BLQ152" s="26"/>
      <c r="BLR152" s="26"/>
      <c r="BLS152" s="26"/>
      <c r="BLT152" s="26"/>
      <c r="BLU152" s="26"/>
      <c r="BLV152" s="26"/>
      <c r="BLW152" s="26"/>
      <c r="BLX152" s="26"/>
      <c r="BLY152" s="26"/>
      <c r="BLZ152" s="26"/>
      <c r="BMA152" s="26"/>
      <c r="BMB152" s="26"/>
      <c r="BMC152" s="26"/>
      <c r="BMD152" s="26"/>
      <c r="BME152" s="26"/>
      <c r="BMF152" s="26"/>
      <c r="BMG152" s="26"/>
      <c r="BMH152" s="26"/>
      <c r="BMI152" s="26"/>
      <c r="BMJ152" s="26"/>
      <c r="BMK152" s="26"/>
      <c r="BML152" s="26"/>
      <c r="BMM152" s="26"/>
      <c r="BMN152" s="26"/>
      <c r="BMO152" s="26"/>
      <c r="BMP152" s="26"/>
      <c r="BMQ152" s="26"/>
      <c r="BMR152" s="26"/>
      <c r="BMS152" s="26"/>
      <c r="BMT152" s="26"/>
      <c r="BMU152" s="26"/>
      <c r="BMV152" s="26"/>
      <c r="BMW152" s="26"/>
      <c r="BMX152" s="26"/>
      <c r="BMY152" s="26"/>
      <c r="BMZ152" s="26"/>
      <c r="BNA152" s="26"/>
      <c r="BNB152" s="26"/>
      <c r="BNC152" s="26"/>
      <c r="BND152" s="26"/>
      <c r="BNE152" s="26"/>
      <c r="BNF152" s="26"/>
      <c r="BNG152" s="26"/>
      <c r="BNH152" s="26"/>
      <c r="BNI152" s="26"/>
      <c r="BNJ152" s="26"/>
      <c r="BNK152" s="26"/>
      <c r="BNL152" s="26"/>
      <c r="BNM152" s="26"/>
      <c r="BNN152" s="26"/>
      <c r="BNO152" s="26"/>
      <c r="BNP152" s="26"/>
      <c r="BNQ152" s="26"/>
      <c r="BNR152" s="26"/>
      <c r="BNS152" s="26"/>
      <c r="BNT152" s="26"/>
      <c r="BNU152" s="26"/>
      <c r="BNV152" s="26"/>
      <c r="BNW152" s="26"/>
      <c r="BNX152" s="26"/>
      <c r="BNY152" s="26"/>
      <c r="BNZ152" s="26"/>
      <c r="BOA152" s="26"/>
      <c r="BOB152" s="26"/>
      <c r="BOC152" s="26"/>
      <c r="BOD152" s="26"/>
      <c r="BOE152" s="26"/>
      <c r="BOF152" s="26"/>
      <c r="BOG152" s="26"/>
      <c r="BOH152" s="26"/>
      <c r="BOI152" s="26"/>
      <c r="BOJ152" s="26"/>
      <c r="BOK152" s="26"/>
      <c r="BOL152" s="26"/>
      <c r="BOM152" s="26"/>
      <c r="BON152" s="26"/>
      <c r="BOO152" s="26"/>
      <c r="BOP152" s="26"/>
      <c r="BOQ152" s="26"/>
      <c r="BOR152" s="26"/>
      <c r="BOS152" s="26"/>
      <c r="BOT152" s="26"/>
      <c r="BOU152" s="26"/>
      <c r="BOV152" s="26"/>
      <c r="BOW152" s="26"/>
      <c r="BOX152" s="26"/>
      <c r="BOY152" s="26"/>
      <c r="BOZ152" s="26"/>
      <c r="BPA152" s="26"/>
      <c r="BPB152" s="26"/>
      <c r="BPC152" s="26"/>
      <c r="BPD152" s="26"/>
      <c r="BPE152" s="26"/>
      <c r="BPF152" s="26"/>
      <c r="BPG152" s="26"/>
      <c r="BPH152" s="26"/>
      <c r="BPI152" s="26"/>
      <c r="BPJ152" s="26"/>
      <c r="BPK152" s="26"/>
      <c r="BPL152" s="26"/>
      <c r="BPM152" s="26"/>
      <c r="BPN152" s="26"/>
      <c r="BPO152" s="26"/>
      <c r="BPP152" s="26"/>
      <c r="BPQ152" s="26"/>
      <c r="BPR152" s="26"/>
      <c r="BPS152" s="26"/>
      <c r="BPT152" s="26"/>
      <c r="BPU152" s="26"/>
      <c r="BPV152" s="26"/>
      <c r="BPW152" s="26"/>
      <c r="BPX152" s="26"/>
      <c r="BPY152" s="26"/>
      <c r="BPZ152" s="26"/>
      <c r="BQA152" s="26"/>
      <c r="BQB152" s="26"/>
      <c r="BQC152" s="26"/>
      <c r="BQD152" s="26"/>
      <c r="BQE152" s="26"/>
      <c r="BQF152" s="26"/>
      <c r="BQG152" s="26"/>
      <c r="BQH152" s="26"/>
      <c r="BQI152" s="26"/>
      <c r="BQJ152" s="26"/>
      <c r="BQK152" s="26"/>
      <c r="BQL152" s="26"/>
      <c r="BQM152" s="26"/>
      <c r="BQN152" s="26"/>
      <c r="BQO152" s="26"/>
      <c r="BQP152" s="26"/>
      <c r="BQQ152" s="26"/>
      <c r="BQR152" s="26"/>
      <c r="BQS152" s="26"/>
      <c r="BQT152" s="26"/>
      <c r="BQU152" s="26"/>
      <c r="BQV152" s="26"/>
      <c r="BQW152" s="26"/>
      <c r="BQX152" s="26"/>
      <c r="BQY152" s="26"/>
      <c r="BQZ152" s="26"/>
      <c r="BRA152" s="26"/>
      <c r="BRB152" s="26"/>
      <c r="BRC152" s="26"/>
      <c r="BRD152" s="26"/>
      <c r="BRE152" s="26"/>
      <c r="BRF152" s="26"/>
      <c r="BRG152" s="26"/>
      <c r="BRH152" s="26"/>
      <c r="BRI152" s="26"/>
      <c r="BRJ152" s="26"/>
      <c r="BRK152" s="26"/>
      <c r="BRL152" s="26"/>
      <c r="BRM152" s="26"/>
      <c r="BRN152" s="26"/>
      <c r="BRO152" s="26"/>
      <c r="BRP152" s="26"/>
      <c r="BRQ152" s="26"/>
      <c r="BRR152" s="26"/>
      <c r="BRS152" s="26"/>
      <c r="BRT152" s="26"/>
      <c r="BRU152" s="26"/>
      <c r="BRV152" s="26"/>
      <c r="BRW152" s="26"/>
      <c r="BRX152" s="26"/>
      <c r="BRY152" s="26"/>
      <c r="BRZ152" s="26"/>
      <c r="BSA152" s="26"/>
      <c r="BSB152" s="26"/>
      <c r="BSC152" s="26"/>
      <c r="BSD152" s="26"/>
      <c r="BSE152" s="26"/>
      <c r="BSF152" s="26"/>
      <c r="BSG152" s="26"/>
      <c r="BSH152" s="26"/>
      <c r="BSI152" s="26"/>
      <c r="BSJ152" s="26"/>
      <c r="BSK152" s="26"/>
      <c r="BSL152" s="26"/>
      <c r="BSM152" s="26"/>
      <c r="BSN152" s="26"/>
      <c r="BSO152" s="26"/>
      <c r="BSP152" s="26"/>
      <c r="BSQ152" s="26"/>
      <c r="BSR152" s="26"/>
      <c r="BSS152" s="26"/>
      <c r="BST152" s="26"/>
      <c r="BSU152" s="26"/>
      <c r="BSV152" s="26"/>
      <c r="BSW152" s="26"/>
      <c r="BSX152" s="26"/>
      <c r="BSY152" s="26"/>
      <c r="BSZ152" s="26"/>
      <c r="BTA152" s="26"/>
      <c r="BTB152" s="26"/>
      <c r="BTC152" s="26"/>
      <c r="BTD152" s="26"/>
      <c r="BTE152" s="26"/>
      <c r="BTF152" s="26"/>
      <c r="BTG152" s="26"/>
      <c r="BTH152" s="26"/>
      <c r="BTI152" s="26"/>
      <c r="BTJ152" s="26"/>
      <c r="BTK152" s="26"/>
      <c r="BTL152" s="26"/>
      <c r="BTM152" s="26"/>
      <c r="BTN152" s="26"/>
      <c r="BTO152" s="26"/>
      <c r="BTP152" s="26"/>
      <c r="BTQ152" s="26"/>
      <c r="BTR152" s="26"/>
      <c r="BTS152" s="26"/>
      <c r="BTT152" s="26"/>
      <c r="BTU152" s="26"/>
      <c r="BTV152" s="26"/>
      <c r="BTW152" s="26"/>
      <c r="BTX152" s="26"/>
      <c r="BTY152" s="26"/>
      <c r="BTZ152" s="26"/>
      <c r="BUA152" s="26"/>
    </row>
    <row r="153" spans="1:1899" s="23" customFormat="1" ht="99.75" customHeight="1" x14ac:dyDescent="0.25">
      <c r="A153" s="34" t="s">
        <v>82</v>
      </c>
      <c r="B153" s="48" t="s">
        <v>23</v>
      </c>
      <c r="C153" s="48" t="s">
        <v>24</v>
      </c>
      <c r="D153" s="48" t="s">
        <v>279</v>
      </c>
      <c r="E153" s="48" t="s">
        <v>18</v>
      </c>
      <c r="F153" s="55" t="s">
        <v>19</v>
      </c>
      <c r="G153" s="16">
        <v>0</v>
      </c>
      <c r="H153" s="37">
        <v>45170</v>
      </c>
      <c r="I153" s="34" t="s">
        <v>245</v>
      </c>
      <c r="J153" s="34" t="s">
        <v>293</v>
      </c>
      <c r="K153" s="15">
        <v>0</v>
      </c>
      <c r="L153" s="15">
        <v>0</v>
      </c>
      <c r="M153" s="15">
        <v>2201.92</v>
      </c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6"/>
      <c r="EF153" s="26"/>
      <c r="EG153" s="26"/>
      <c r="EH153" s="26"/>
      <c r="EI153" s="26"/>
      <c r="EJ153" s="26"/>
      <c r="EK153" s="26"/>
      <c r="EL153" s="26"/>
      <c r="EM153" s="26"/>
      <c r="EN153" s="26"/>
      <c r="EO153" s="26"/>
      <c r="EP153" s="26"/>
      <c r="EQ153" s="26"/>
      <c r="ER153" s="26"/>
      <c r="ES153" s="26"/>
      <c r="ET153" s="26"/>
      <c r="EU153" s="26"/>
      <c r="EV153" s="26"/>
      <c r="EW153" s="26"/>
      <c r="EX153" s="26"/>
      <c r="EY153" s="26"/>
      <c r="EZ153" s="26"/>
      <c r="FA153" s="26"/>
      <c r="FB153" s="26"/>
      <c r="FC153" s="26"/>
      <c r="FD153" s="26"/>
      <c r="FE153" s="26"/>
      <c r="FF153" s="26"/>
      <c r="FG153" s="26"/>
      <c r="FH153" s="26"/>
      <c r="FI153" s="26"/>
      <c r="FJ153" s="26"/>
      <c r="FK153" s="26"/>
      <c r="FL153" s="26"/>
      <c r="FM153" s="26"/>
      <c r="FN153" s="26"/>
      <c r="FO153" s="26"/>
      <c r="FP153" s="26"/>
      <c r="FQ153" s="26"/>
      <c r="FR153" s="26"/>
      <c r="FS153" s="26"/>
      <c r="FT153" s="26"/>
      <c r="FU153" s="26"/>
      <c r="FV153" s="26"/>
      <c r="FW153" s="26"/>
      <c r="FX153" s="26"/>
      <c r="FY153" s="26"/>
      <c r="FZ153" s="26"/>
      <c r="GA153" s="26"/>
      <c r="GB153" s="26"/>
      <c r="GC153" s="26"/>
      <c r="GD153" s="26"/>
      <c r="GE153" s="26"/>
      <c r="GF153" s="26"/>
      <c r="GG153" s="26"/>
      <c r="GH153" s="26"/>
      <c r="GI153" s="26"/>
      <c r="GJ153" s="26"/>
      <c r="GK153" s="26"/>
      <c r="GL153" s="26"/>
      <c r="GM153" s="26"/>
      <c r="GN153" s="26"/>
      <c r="GO153" s="26"/>
      <c r="GP153" s="26"/>
      <c r="GQ153" s="26"/>
      <c r="GR153" s="26"/>
      <c r="GS153" s="26"/>
      <c r="GT153" s="26"/>
      <c r="GU153" s="26"/>
      <c r="GV153" s="26"/>
      <c r="GW153" s="26"/>
      <c r="GX153" s="26"/>
      <c r="GY153" s="26"/>
      <c r="GZ153" s="26"/>
      <c r="HA153" s="26"/>
      <c r="HB153" s="26"/>
      <c r="HC153" s="26"/>
      <c r="HD153" s="26"/>
      <c r="HE153" s="26"/>
      <c r="HF153" s="26"/>
      <c r="HG153" s="26"/>
      <c r="HH153" s="26"/>
      <c r="HI153" s="26"/>
      <c r="HJ153" s="26"/>
      <c r="HK153" s="26"/>
      <c r="HL153" s="26"/>
      <c r="HM153" s="26"/>
      <c r="HN153" s="26"/>
      <c r="HO153" s="26"/>
      <c r="HP153" s="26"/>
      <c r="HQ153" s="26"/>
      <c r="HR153" s="26"/>
      <c r="HS153" s="26"/>
      <c r="HT153" s="26"/>
      <c r="HU153" s="26"/>
      <c r="HV153" s="26"/>
      <c r="HW153" s="26"/>
      <c r="HX153" s="26"/>
      <c r="HY153" s="26"/>
      <c r="HZ153" s="26"/>
      <c r="IA153" s="26"/>
      <c r="IB153" s="26"/>
      <c r="IC153" s="26"/>
      <c r="ID153" s="26"/>
      <c r="IE153" s="26"/>
      <c r="IF153" s="26"/>
      <c r="IG153" s="26"/>
      <c r="IH153" s="26"/>
      <c r="II153" s="26"/>
      <c r="IJ153" s="26"/>
      <c r="IK153" s="26"/>
      <c r="IL153" s="26"/>
      <c r="IM153" s="26"/>
      <c r="IN153" s="26"/>
      <c r="IO153" s="26"/>
      <c r="IP153" s="26"/>
      <c r="IQ153" s="26"/>
      <c r="IR153" s="26"/>
      <c r="IS153" s="26"/>
      <c r="IT153" s="26"/>
      <c r="IU153" s="26"/>
      <c r="IV153" s="26"/>
      <c r="IW153" s="26"/>
      <c r="IX153" s="26"/>
      <c r="IY153" s="26"/>
      <c r="IZ153" s="26"/>
      <c r="JA153" s="26"/>
      <c r="JB153" s="26"/>
      <c r="JC153" s="26"/>
      <c r="JD153" s="26"/>
      <c r="JE153" s="26"/>
      <c r="JF153" s="26"/>
      <c r="JG153" s="26"/>
      <c r="JH153" s="26"/>
      <c r="JI153" s="26"/>
      <c r="JJ153" s="26"/>
      <c r="JK153" s="26"/>
      <c r="JL153" s="26"/>
      <c r="JM153" s="26"/>
      <c r="JN153" s="26"/>
      <c r="JO153" s="26"/>
      <c r="JP153" s="26"/>
      <c r="JQ153" s="26"/>
      <c r="JR153" s="26"/>
      <c r="JS153" s="26"/>
      <c r="JT153" s="26"/>
      <c r="JU153" s="26"/>
      <c r="JV153" s="26"/>
      <c r="JW153" s="26"/>
      <c r="JX153" s="26"/>
      <c r="JY153" s="26"/>
      <c r="JZ153" s="26"/>
      <c r="KA153" s="26"/>
      <c r="KB153" s="26"/>
      <c r="KC153" s="26"/>
      <c r="KD153" s="26"/>
      <c r="KE153" s="26"/>
      <c r="KF153" s="26"/>
      <c r="KG153" s="26"/>
      <c r="KH153" s="26"/>
      <c r="KI153" s="26"/>
      <c r="KJ153" s="26"/>
      <c r="KK153" s="26"/>
      <c r="KL153" s="26"/>
      <c r="KM153" s="26"/>
      <c r="KN153" s="26"/>
      <c r="KO153" s="26"/>
      <c r="KP153" s="26"/>
      <c r="KQ153" s="26"/>
      <c r="KR153" s="26"/>
      <c r="KS153" s="26"/>
      <c r="KT153" s="26"/>
      <c r="KU153" s="26"/>
      <c r="KV153" s="26"/>
      <c r="KW153" s="26"/>
      <c r="KX153" s="26"/>
      <c r="KY153" s="26"/>
      <c r="KZ153" s="26"/>
      <c r="LA153" s="26"/>
      <c r="LB153" s="26"/>
      <c r="LC153" s="26"/>
      <c r="LD153" s="26"/>
      <c r="LE153" s="26"/>
      <c r="LF153" s="26"/>
      <c r="LG153" s="26"/>
      <c r="LH153" s="26"/>
      <c r="LI153" s="26"/>
      <c r="LJ153" s="26"/>
      <c r="LK153" s="26"/>
      <c r="LL153" s="26"/>
      <c r="LM153" s="26"/>
      <c r="LN153" s="26"/>
      <c r="LO153" s="26"/>
      <c r="LP153" s="26"/>
      <c r="LQ153" s="26"/>
      <c r="LR153" s="26"/>
      <c r="LS153" s="26"/>
      <c r="LT153" s="26"/>
      <c r="LU153" s="26"/>
      <c r="LV153" s="26"/>
      <c r="LW153" s="26"/>
      <c r="LX153" s="26"/>
      <c r="LY153" s="26"/>
      <c r="LZ153" s="26"/>
      <c r="MA153" s="26"/>
      <c r="MB153" s="26"/>
      <c r="MC153" s="26"/>
      <c r="MD153" s="26"/>
      <c r="ME153" s="26"/>
      <c r="MF153" s="26"/>
      <c r="MG153" s="26"/>
      <c r="MH153" s="26"/>
      <c r="MI153" s="26"/>
      <c r="MJ153" s="26"/>
      <c r="MK153" s="26"/>
      <c r="ML153" s="26"/>
      <c r="MM153" s="26"/>
      <c r="MN153" s="26"/>
      <c r="MO153" s="26"/>
      <c r="MP153" s="26"/>
      <c r="MQ153" s="26"/>
      <c r="MR153" s="26"/>
      <c r="MS153" s="26"/>
      <c r="MT153" s="26"/>
      <c r="MU153" s="26"/>
      <c r="MV153" s="26"/>
      <c r="MW153" s="26"/>
      <c r="MX153" s="26"/>
      <c r="MY153" s="26"/>
      <c r="MZ153" s="26"/>
      <c r="NA153" s="26"/>
      <c r="NB153" s="26"/>
      <c r="NC153" s="26"/>
      <c r="ND153" s="26"/>
      <c r="NE153" s="26"/>
      <c r="NF153" s="26"/>
      <c r="NG153" s="26"/>
      <c r="NH153" s="26"/>
      <c r="NI153" s="26"/>
      <c r="NJ153" s="26"/>
      <c r="NK153" s="26"/>
      <c r="NL153" s="26"/>
      <c r="NM153" s="26"/>
      <c r="NN153" s="26"/>
      <c r="NO153" s="26"/>
      <c r="NP153" s="26"/>
      <c r="NQ153" s="26"/>
      <c r="NR153" s="26"/>
      <c r="NS153" s="26"/>
      <c r="NT153" s="26"/>
      <c r="NU153" s="26"/>
      <c r="NV153" s="26"/>
      <c r="NW153" s="26"/>
      <c r="NX153" s="26"/>
      <c r="NY153" s="26"/>
      <c r="NZ153" s="26"/>
      <c r="OA153" s="26"/>
      <c r="OB153" s="26"/>
      <c r="OC153" s="26"/>
      <c r="OD153" s="26"/>
      <c r="OE153" s="26"/>
      <c r="OF153" s="26"/>
      <c r="OG153" s="26"/>
      <c r="OH153" s="26"/>
      <c r="OI153" s="26"/>
      <c r="OJ153" s="26"/>
      <c r="OK153" s="26"/>
      <c r="OL153" s="26"/>
      <c r="OM153" s="26"/>
      <c r="ON153" s="26"/>
      <c r="OO153" s="26"/>
      <c r="OP153" s="26"/>
      <c r="OQ153" s="26"/>
      <c r="OR153" s="26"/>
      <c r="OS153" s="26"/>
      <c r="OT153" s="26"/>
      <c r="OU153" s="26"/>
      <c r="OV153" s="26"/>
      <c r="OW153" s="26"/>
      <c r="OX153" s="26"/>
      <c r="OY153" s="26"/>
      <c r="OZ153" s="26"/>
      <c r="PA153" s="26"/>
      <c r="PB153" s="26"/>
      <c r="PC153" s="26"/>
      <c r="PD153" s="26"/>
      <c r="PE153" s="26"/>
      <c r="PF153" s="26"/>
      <c r="PG153" s="26"/>
      <c r="PH153" s="26"/>
      <c r="PI153" s="26"/>
      <c r="PJ153" s="26"/>
      <c r="PK153" s="26"/>
      <c r="PL153" s="26"/>
      <c r="PM153" s="26"/>
      <c r="PN153" s="26"/>
      <c r="PO153" s="26"/>
      <c r="PP153" s="26"/>
      <c r="PQ153" s="26"/>
      <c r="PR153" s="26"/>
      <c r="PS153" s="26"/>
      <c r="PT153" s="26"/>
      <c r="PU153" s="26"/>
      <c r="PV153" s="26"/>
      <c r="PW153" s="26"/>
      <c r="PX153" s="26"/>
      <c r="PY153" s="26"/>
      <c r="PZ153" s="26"/>
      <c r="QA153" s="26"/>
      <c r="QB153" s="26"/>
      <c r="QC153" s="26"/>
      <c r="QD153" s="26"/>
      <c r="QE153" s="26"/>
      <c r="QF153" s="26"/>
      <c r="QG153" s="26"/>
      <c r="QH153" s="26"/>
      <c r="QI153" s="26"/>
      <c r="QJ153" s="26"/>
      <c r="QK153" s="26"/>
      <c r="QL153" s="26"/>
      <c r="QM153" s="26"/>
      <c r="QN153" s="26"/>
      <c r="QO153" s="26"/>
      <c r="QP153" s="26"/>
      <c r="QQ153" s="26"/>
      <c r="QR153" s="26"/>
      <c r="QS153" s="26"/>
      <c r="QT153" s="26"/>
      <c r="QU153" s="26"/>
      <c r="QV153" s="26"/>
      <c r="QW153" s="26"/>
      <c r="QX153" s="26"/>
      <c r="QY153" s="26"/>
      <c r="QZ153" s="26"/>
      <c r="RA153" s="26"/>
      <c r="RB153" s="26"/>
      <c r="RC153" s="26"/>
      <c r="RD153" s="26"/>
      <c r="RE153" s="26"/>
      <c r="RF153" s="26"/>
      <c r="RG153" s="26"/>
      <c r="RH153" s="26"/>
      <c r="RI153" s="26"/>
      <c r="RJ153" s="26"/>
      <c r="RK153" s="26"/>
      <c r="RL153" s="26"/>
      <c r="RM153" s="26"/>
      <c r="RN153" s="26"/>
      <c r="RO153" s="26"/>
      <c r="RP153" s="26"/>
      <c r="RQ153" s="26"/>
      <c r="RR153" s="26"/>
      <c r="RS153" s="26"/>
      <c r="RT153" s="26"/>
      <c r="RU153" s="26"/>
      <c r="RV153" s="26"/>
      <c r="RW153" s="26"/>
      <c r="RX153" s="26"/>
      <c r="RY153" s="26"/>
      <c r="RZ153" s="26"/>
      <c r="SA153" s="26"/>
      <c r="SB153" s="26"/>
      <c r="SC153" s="26"/>
      <c r="SD153" s="26"/>
      <c r="SE153" s="26"/>
      <c r="SF153" s="26"/>
      <c r="SG153" s="26"/>
      <c r="SH153" s="26"/>
      <c r="SI153" s="26"/>
      <c r="SJ153" s="26"/>
      <c r="SK153" s="26"/>
      <c r="SL153" s="26"/>
      <c r="SM153" s="26"/>
      <c r="SN153" s="26"/>
      <c r="SO153" s="26"/>
      <c r="SP153" s="26"/>
      <c r="SQ153" s="26"/>
      <c r="SR153" s="26"/>
      <c r="SS153" s="26"/>
      <c r="ST153" s="26"/>
      <c r="SU153" s="26"/>
      <c r="SV153" s="26"/>
      <c r="SW153" s="26"/>
      <c r="SX153" s="26"/>
      <c r="SY153" s="26"/>
      <c r="SZ153" s="26"/>
      <c r="TA153" s="26"/>
      <c r="TB153" s="26"/>
      <c r="TC153" s="26"/>
      <c r="TD153" s="26"/>
      <c r="TE153" s="26"/>
      <c r="TF153" s="26"/>
      <c r="TG153" s="26"/>
      <c r="TH153" s="26"/>
      <c r="TI153" s="26"/>
      <c r="TJ153" s="26"/>
      <c r="TK153" s="26"/>
      <c r="TL153" s="26"/>
      <c r="TM153" s="26"/>
      <c r="TN153" s="26"/>
      <c r="TO153" s="26"/>
      <c r="TP153" s="26"/>
      <c r="TQ153" s="26"/>
      <c r="TR153" s="26"/>
      <c r="TS153" s="26"/>
      <c r="TT153" s="26"/>
      <c r="TU153" s="26"/>
      <c r="TV153" s="26"/>
      <c r="TW153" s="26"/>
      <c r="TX153" s="26"/>
      <c r="TY153" s="26"/>
      <c r="TZ153" s="26"/>
      <c r="UA153" s="26"/>
      <c r="UB153" s="26"/>
      <c r="UC153" s="26"/>
      <c r="UD153" s="26"/>
      <c r="UE153" s="26"/>
      <c r="UF153" s="26"/>
      <c r="UG153" s="26"/>
      <c r="UH153" s="26"/>
      <c r="UI153" s="26"/>
      <c r="UJ153" s="26"/>
      <c r="UK153" s="26"/>
      <c r="UL153" s="26"/>
      <c r="UM153" s="26"/>
      <c r="UN153" s="26"/>
      <c r="UO153" s="26"/>
      <c r="UP153" s="26"/>
      <c r="UQ153" s="26"/>
      <c r="UR153" s="26"/>
      <c r="US153" s="26"/>
      <c r="UT153" s="26"/>
      <c r="UU153" s="26"/>
      <c r="UV153" s="26"/>
      <c r="UW153" s="26"/>
      <c r="UX153" s="26"/>
      <c r="UY153" s="26"/>
      <c r="UZ153" s="26"/>
      <c r="VA153" s="26"/>
      <c r="VB153" s="26"/>
      <c r="VC153" s="26"/>
      <c r="VD153" s="26"/>
      <c r="VE153" s="26"/>
      <c r="VF153" s="26"/>
      <c r="VG153" s="26"/>
      <c r="VH153" s="26"/>
      <c r="VI153" s="26"/>
      <c r="VJ153" s="26"/>
      <c r="VK153" s="26"/>
      <c r="VL153" s="26"/>
      <c r="VM153" s="26"/>
      <c r="VN153" s="26"/>
      <c r="VO153" s="26"/>
      <c r="VP153" s="26"/>
      <c r="VQ153" s="26"/>
      <c r="VR153" s="26"/>
      <c r="VS153" s="26"/>
      <c r="VT153" s="26"/>
      <c r="VU153" s="26"/>
      <c r="VV153" s="26"/>
      <c r="VW153" s="26"/>
      <c r="VX153" s="26"/>
      <c r="VY153" s="26"/>
      <c r="VZ153" s="26"/>
      <c r="WA153" s="26"/>
      <c r="WB153" s="26"/>
      <c r="WC153" s="26"/>
      <c r="WD153" s="26"/>
      <c r="WE153" s="26"/>
      <c r="WF153" s="26"/>
      <c r="WG153" s="26"/>
      <c r="WH153" s="26"/>
      <c r="WI153" s="26"/>
      <c r="WJ153" s="26"/>
      <c r="WK153" s="26"/>
      <c r="WL153" s="26"/>
      <c r="WM153" s="26"/>
      <c r="WN153" s="26"/>
      <c r="WO153" s="26"/>
      <c r="WP153" s="26"/>
      <c r="WQ153" s="26"/>
      <c r="WR153" s="26"/>
      <c r="WS153" s="26"/>
      <c r="WT153" s="26"/>
      <c r="WU153" s="26"/>
      <c r="WV153" s="26"/>
      <c r="WW153" s="26"/>
      <c r="WX153" s="26"/>
      <c r="WY153" s="26"/>
      <c r="WZ153" s="26"/>
      <c r="XA153" s="26"/>
      <c r="XB153" s="26"/>
      <c r="XC153" s="26"/>
      <c r="XD153" s="26"/>
      <c r="XE153" s="26"/>
      <c r="XF153" s="26"/>
      <c r="XG153" s="26"/>
      <c r="XH153" s="26"/>
      <c r="XI153" s="26"/>
      <c r="XJ153" s="26"/>
      <c r="XK153" s="26"/>
      <c r="XL153" s="26"/>
      <c r="XM153" s="26"/>
      <c r="XN153" s="26"/>
      <c r="XO153" s="26"/>
      <c r="XP153" s="26"/>
      <c r="XQ153" s="26"/>
      <c r="XR153" s="26"/>
      <c r="XS153" s="26"/>
      <c r="XT153" s="26"/>
      <c r="XU153" s="26"/>
      <c r="XV153" s="26"/>
      <c r="XW153" s="26"/>
      <c r="XX153" s="26"/>
      <c r="XY153" s="26"/>
      <c r="XZ153" s="26"/>
      <c r="YA153" s="26"/>
      <c r="YB153" s="26"/>
      <c r="YC153" s="26"/>
      <c r="YD153" s="26"/>
      <c r="YE153" s="26"/>
      <c r="YF153" s="26"/>
      <c r="YG153" s="26"/>
      <c r="YH153" s="26"/>
      <c r="YI153" s="26"/>
      <c r="YJ153" s="26"/>
      <c r="YK153" s="26"/>
      <c r="YL153" s="26"/>
      <c r="YM153" s="26"/>
      <c r="YN153" s="26"/>
      <c r="YO153" s="26"/>
      <c r="YP153" s="26"/>
      <c r="YQ153" s="26"/>
      <c r="YR153" s="26"/>
      <c r="YS153" s="26"/>
      <c r="YT153" s="26"/>
      <c r="YU153" s="26"/>
      <c r="YV153" s="26"/>
      <c r="YW153" s="26"/>
      <c r="YX153" s="26"/>
      <c r="YY153" s="26"/>
      <c r="YZ153" s="26"/>
      <c r="ZA153" s="26"/>
      <c r="ZB153" s="26"/>
      <c r="ZC153" s="26"/>
      <c r="ZD153" s="26"/>
      <c r="ZE153" s="26"/>
      <c r="ZF153" s="26"/>
      <c r="ZG153" s="26"/>
      <c r="ZH153" s="26"/>
      <c r="ZI153" s="26"/>
      <c r="ZJ153" s="26"/>
      <c r="ZK153" s="26"/>
      <c r="ZL153" s="26"/>
      <c r="ZM153" s="26"/>
      <c r="ZN153" s="26"/>
      <c r="ZO153" s="26"/>
      <c r="ZP153" s="26"/>
      <c r="ZQ153" s="26"/>
      <c r="ZR153" s="26"/>
      <c r="ZS153" s="26"/>
      <c r="ZT153" s="26"/>
      <c r="ZU153" s="26"/>
      <c r="ZV153" s="26"/>
      <c r="ZW153" s="26"/>
      <c r="ZX153" s="26"/>
      <c r="ZY153" s="26"/>
      <c r="ZZ153" s="26"/>
      <c r="AAA153" s="26"/>
      <c r="AAB153" s="26"/>
      <c r="AAC153" s="26"/>
      <c r="AAD153" s="26"/>
      <c r="AAE153" s="26"/>
      <c r="AAF153" s="26"/>
      <c r="AAG153" s="26"/>
      <c r="AAH153" s="26"/>
      <c r="AAI153" s="26"/>
      <c r="AAJ153" s="26"/>
      <c r="AAK153" s="26"/>
      <c r="AAL153" s="26"/>
      <c r="AAM153" s="26"/>
      <c r="AAN153" s="26"/>
      <c r="AAO153" s="26"/>
      <c r="AAP153" s="26"/>
      <c r="AAQ153" s="26"/>
      <c r="AAR153" s="26"/>
      <c r="AAS153" s="26"/>
      <c r="AAT153" s="26"/>
      <c r="AAU153" s="26"/>
      <c r="AAV153" s="26"/>
      <c r="AAW153" s="26"/>
      <c r="AAX153" s="26"/>
      <c r="AAY153" s="26"/>
      <c r="AAZ153" s="26"/>
      <c r="ABA153" s="26"/>
      <c r="ABB153" s="26"/>
      <c r="ABC153" s="26"/>
      <c r="ABD153" s="26"/>
      <c r="ABE153" s="26"/>
      <c r="ABF153" s="26"/>
      <c r="ABG153" s="26"/>
      <c r="ABH153" s="26"/>
      <c r="ABI153" s="26"/>
      <c r="ABJ153" s="26"/>
      <c r="ABK153" s="26"/>
      <c r="ABL153" s="26"/>
      <c r="ABM153" s="26"/>
      <c r="ABN153" s="26"/>
      <c r="ABO153" s="26"/>
      <c r="ABP153" s="26"/>
      <c r="ABQ153" s="26"/>
      <c r="ABR153" s="26"/>
      <c r="ABS153" s="26"/>
      <c r="ABT153" s="26"/>
      <c r="ABU153" s="26"/>
      <c r="ABV153" s="26"/>
      <c r="ABW153" s="26"/>
      <c r="ABX153" s="26"/>
      <c r="ABY153" s="26"/>
      <c r="ABZ153" s="26"/>
      <c r="ACA153" s="26"/>
      <c r="ACB153" s="26"/>
      <c r="ACC153" s="26"/>
      <c r="ACD153" s="26"/>
      <c r="ACE153" s="26"/>
      <c r="ACF153" s="26"/>
      <c r="ACG153" s="26"/>
      <c r="ACH153" s="26"/>
      <c r="ACI153" s="26"/>
      <c r="ACJ153" s="26"/>
      <c r="ACK153" s="26"/>
      <c r="ACL153" s="26"/>
      <c r="ACM153" s="26"/>
      <c r="ACN153" s="26"/>
      <c r="ACO153" s="26"/>
      <c r="ACP153" s="26"/>
      <c r="ACQ153" s="26"/>
      <c r="ACR153" s="26"/>
      <c r="ACS153" s="26"/>
      <c r="ACT153" s="26"/>
      <c r="ACU153" s="26"/>
      <c r="ACV153" s="26"/>
      <c r="ACW153" s="26"/>
      <c r="ACX153" s="26"/>
      <c r="ACY153" s="26"/>
      <c r="ACZ153" s="26"/>
      <c r="ADA153" s="26"/>
      <c r="ADB153" s="26"/>
      <c r="ADC153" s="26"/>
      <c r="ADD153" s="26"/>
      <c r="ADE153" s="26"/>
      <c r="ADF153" s="26"/>
      <c r="ADG153" s="26"/>
      <c r="ADH153" s="26"/>
      <c r="ADI153" s="26"/>
      <c r="ADJ153" s="26"/>
      <c r="ADK153" s="26"/>
      <c r="ADL153" s="26"/>
      <c r="ADM153" s="26"/>
      <c r="ADN153" s="26"/>
      <c r="ADO153" s="26"/>
      <c r="ADP153" s="26"/>
      <c r="ADQ153" s="26"/>
      <c r="ADR153" s="26"/>
      <c r="ADS153" s="26"/>
      <c r="ADT153" s="26"/>
      <c r="ADU153" s="26"/>
      <c r="ADV153" s="26"/>
      <c r="ADW153" s="26"/>
      <c r="ADX153" s="26"/>
      <c r="ADY153" s="26"/>
      <c r="ADZ153" s="26"/>
      <c r="AEA153" s="26"/>
      <c r="AEB153" s="26"/>
      <c r="AEC153" s="26"/>
      <c r="AED153" s="26"/>
      <c r="AEE153" s="26"/>
      <c r="AEF153" s="26"/>
      <c r="AEG153" s="26"/>
      <c r="AEH153" s="26"/>
      <c r="AEI153" s="26"/>
      <c r="AEJ153" s="26"/>
      <c r="AEK153" s="26"/>
      <c r="AEL153" s="26"/>
      <c r="AEM153" s="26"/>
      <c r="AEN153" s="26"/>
      <c r="AEO153" s="26"/>
      <c r="AEP153" s="26"/>
      <c r="AEQ153" s="26"/>
      <c r="AER153" s="26"/>
      <c r="AES153" s="26"/>
      <c r="AET153" s="26"/>
      <c r="AEU153" s="26"/>
      <c r="AEV153" s="26"/>
      <c r="AEW153" s="26"/>
      <c r="AEX153" s="26"/>
      <c r="AEY153" s="26"/>
      <c r="AEZ153" s="26"/>
      <c r="AFA153" s="26"/>
      <c r="AFB153" s="26"/>
      <c r="AFC153" s="26"/>
      <c r="AFD153" s="26"/>
      <c r="AFE153" s="26"/>
      <c r="AFF153" s="26"/>
      <c r="AFG153" s="26"/>
      <c r="AFH153" s="26"/>
      <c r="AFI153" s="26"/>
      <c r="AFJ153" s="26"/>
      <c r="AFK153" s="26"/>
      <c r="AFL153" s="26"/>
      <c r="AFM153" s="26"/>
      <c r="AFN153" s="26"/>
      <c r="AFO153" s="26"/>
      <c r="AFP153" s="26"/>
      <c r="AFQ153" s="26"/>
      <c r="AFR153" s="26"/>
      <c r="AFS153" s="26"/>
      <c r="AFT153" s="26"/>
      <c r="AFU153" s="26"/>
      <c r="AFV153" s="26"/>
      <c r="AFW153" s="26"/>
      <c r="AFX153" s="26"/>
      <c r="AFY153" s="26"/>
      <c r="AFZ153" s="26"/>
      <c r="AGA153" s="26"/>
      <c r="AGB153" s="26"/>
      <c r="AGC153" s="26"/>
      <c r="AGD153" s="26"/>
      <c r="AGE153" s="26"/>
      <c r="AGF153" s="26"/>
      <c r="AGG153" s="26"/>
      <c r="AGH153" s="26"/>
      <c r="AGI153" s="26"/>
      <c r="AGJ153" s="26"/>
      <c r="AGK153" s="26"/>
      <c r="AGL153" s="26"/>
      <c r="AGM153" s="26"/>
      <c r="AGN153" s="26"/>
      <c r="AGO153" s="26"/>
      <c r="AGP153" s="26"/>
      <c r="AGQ153" s="26"/>
      <c r="AGR153" s="26"/>
      <c r="AGS153" s="26"/>
      <c r="AGT153" s="26"/>
      <c r="AGU153" s="26"/>
      <c r="AGV153" s="26"/>
      <c r="AGW153" s="26"/>
      <c r="AGX153" s="26"/>
      <c r="AGY153" s="26"/>
      <c r="AGZ153" s="26"/>
      <c r="AHA153" s="26"/>
      <c r="AHB153" s="26"/>
      <c r="AHC153" s="26"/>
      <c r="AHD153" s="26"/>
      <c r="AHE153" s="26"/>
      <c r="AHF153" s="26"/>
      <c r="AHG153" s="26"/>
      <c r="AHH153" s="26"/>
      <c r="AHI153" s="26"/>
      <c r="AHJ153" s="26"/>
      <c r="AHK153" s="26"/>
      <c r="AHL153" s="26"/>
      <c r="AHM153" s="26"/>
      <c r="AHN153" s="26"/>
      <c r="AHO153" s="26"/>
      <c r="AHP153" s="26"/>
      <c r="AHQ153" s="26"/>
      <c r="AHR153" s="26"/>
      <c r="AHS153" s="26"/>
      <c r="AHT153" s="26"/>
      <c r="AHU153" s="26"/>
      <c r="AHV153" s="26"/>
      <c r="AHW153" s="26"/>
      <c r="AHX153" s="26"/>
      <c r="AHY153" s="26"/>
      <c r="AHZ153" s="26"/>
      <c r="AIA153" s="26"/>
      <c r="AIB153" s="26"/>
      <c r="AIC153" s="26"/>
      <c r="AID153" s="26"/>
      <c r="AIE153" s="26"/>
      <c r="AIF153" s="26"/>
      <c r="AIG153" s="26"/>
      <c r="AIH153" s="26"/>
      <c r="AII153" s="26"/>
      <c r="AIJ153" s="26"/>
      <c r="AIK153" s="26"/>
      <c r="AIL153" s="26"/>
      <c r="AIM153" s="26"/>
      <c r="AIN153" s="26"/>
      <c r="AIO153" s="26"/>
      <c r="AIP153" s="26"/>
      <c r="AIQ153" s="26"/>
      <c r="AIR153" s="26"/>
      <c r="AIS153" s="26"/>
      <c r="AIT153" s="26"/>
      <c r="AIU153" s="26"/>
      <c r="AIV153" s="26"/>
      <c r="AIW153" s="26"/>
      <c r="AIX153" s="26"/>
      <c r="AIY153" s="26"/>
      <c r="AIZ153" s="26"/>
      <c r="AJA153" s="26"/>
      <c r="AJB153" s="26"/>
      <c r="AJC153" s="26"/>
      <c r="AJD153" s="26"/>
      <c r="AJE153" s="26"/>
      <c r="AJF153" s="26"/>
      <c r="AJG153" s="26"/>
      <c r="AJH153" s="26"/>
      <c r="AJI153" s="26"/>
      <c r="AJJ153" s="26"/>
      <c r="AJK153" s="26"/>
      <c r="AJL153" s="26"/>
      <c r="AJM153" s="26"/>
      <c r="AJN153" s="26"/>
      <c r="AJO153" s="26"/>
      <c r="AJP153" s="26"/>
      <c r="AJQ153" s="26"/>
      <c r="AJR153" s="26"/>
      <c r="AJS153" s="26"/>
      <c r="AJT153" s="26"/>
      <c r="AJU153" s="26"/>
      <c r="AJV153" s="26"/>
      <c r="AJW153" s="26"/>
      <c r="AJX153" s="26"/>
      <c r="AJY153" s="26"/>
      <c r="AJZ153" s="26"/>
      <c r="AKA153" s="26"/>
      <c r="AKB153" s="26"/>
      <c r="AKC153" s="26"/>
      <c r="AKD153" s="26"/>
      <c r="AKE153" s="26"/>
      <c r="AKF153" s="26"/>
      <c r="AKG153" s="26"/>
      <c r="AKH153" s="26"/>
      <c r="AKI153" s="26"/>
      <c r="AKJ153" s="26"/>
      <c r="AKK153" s="26"/>
      <c r="AKL153" s="26"/>
      <c r="AKM153" s="26"/>
      <c r="AKN153" s="26"/>
      <c r="AKO153" s="26"/>
      <c r="AKP153" s="26"/>
      <c r="AKQ153" s="26"/>
      <c r="AKR153" s="26"/>
      <c r="AKS153" s="26"/>
      <c r="AKT153" s="26"/>
      <c r="AKU153" s="26"/>
      <c r="AKV153" s="26"/>
      <c r="AKW153" s="26"/>
      <c r="AKX153" s="26"/>
      <c r="AKY153" s="26"/>
      <c r="AKZ153" s="26"/>
      <c r="ALA153" s="26"/>
      <c r="ALB153" s="26"/>
      <c r="ALC153" s="26"/>
      <c r="ALD153" s="26"/>
      <c r="ALE153" s="26"/>
      <c r="ALF153" s="26"/>
      <c r="ALG153" s="26"/>
      <c r="ALH153" s="26"/>
      <c r="ALI153" s="26"/>
      <c r="ALJ153" s="26"/>
      <c r="ALK153" s="26"/>
      <c r="ALL153" s="26"/>
      <c r="ALM153" s="26"/>
      <c r="ALN153" s="26"/>
      <c r="ALO153" s="26"/>
      <c r="ALP153" s="26"/>
      <c r="ALQ153" s="26"/>
      <c r="ALR153" s="26"/>
      <c r="ALS153" s="26"/>
      <c r="ALT153" s="26"/>
      <c r="ALU153" s="26"/>
      <c r="ALV153" s="26"/>
      <c r="ALW153" s="26"/>
      <c r="ALX153" s="26"/>
      <c r="ALY153" s="26"/>
      <c r="ALZ153" s="26"/>
      <c r="AMA153" s="26"/>
      <c r="AMB153" s="26"/>
      <c r="AMC153" s="26"/>
      <c r="AMD153" s="26"/>
      <c r="AME153" s="26"/>
      <c r="AMF153" s="26"/>
      <c r="AMG153" s="26"/>
      <c r="AMH153" s="26"/>
      <c r="AMI153" s="26"/>
      <c r="AMJ153" s="26"/>
      <c r="AMK153" s="26"/>
      <c r="AML153" s="26"/>
      <c r="AMM153" s="26"/>
      <c r="AMN153" s="26"/>
      <c r="AMO153" s="26"/>
      <c r="AMP153" s="26"/>
      <c r="AMQ153" s="26"/>
      <c r="AMR153" s="26"/>
      <c r="AMS153" s="26"/>
      <c r="AMT153" s="26"/>
      <c r="AMU153" s="26"/>
      <c r="AMV153" s="26"/>
      <c r="AMW153" s="26"/>
      <c r="AMX153" s="26"/>
      <c r="AMY153" s="26"/>
      <c r="AMZ153" s="26"/>
      <c r="ANA153" s="26"/>
      <c r="ANB153" s="26"/>
      <c r="ANC153" s="26"/>
      <c r="AND153" s="26"/>
      <c r="ANE153" s="26"/>
      <c r="ANF153" s="26"/>
      <c r="ANG153" s="26"/>
      <c r="ANH153" s="26"/>
      <c r="ANI153" s="26"/>
      <c r="ANJ153" s="26"/>
      <c r="ANK153" s="26"/>
      <c r="ANL153" s="26"/>
      <c r="ANM153" s="26"/>
      <c r="ANN153" s="26"/>
      <c r="ANO153" s="26"/>
      <c r="ANP153" s="26"/>
      <c r="ANQ153" s="26"/>
      <c r="ANR153" s="26"/>
      <c r="ANS153" s="26"/>
      <c r="ANT153" s="26"/>
      <c r="ANU153" s="26"/>
      <c r="ANV153" s="26"/>
      <c r="ANW153" s="26"/>
      <c r="ANX153" s="26"/>
      <c r="ANY153" s="26"/>
      <c r="ANZ153" s="26"/>
      <c r="AOA153" s="26"/>
      <c r="AOB153" s="26"/>
      <c r="AOC153" s="26"/>
      <c r="AOD153" s="26"/>
      <c r="AOE153" s="26"/>
      <c r="AOF153" s="26"/>
      <c r="AOG153" s="26"/>
      <c r="AOH153" s="26"/>
      <c r="AOI153" s="26"/>
      <c r="AOJ153" s="26"/>
      <c r="AOK153" s="26"/>
      <c r="AOL153" s="26"/>
      <c r="AOM153" s="26"/>
      <c r="AON153" s="26"/>
      <c r="AOO153" s="26"/>
      <c r="AOP153" s="26"/>
      <c r="AOQ153" s="26"/>
      <c r="AOR153" s="26"/>
      <c r="AOS153" s="26"/>
      <c r="AOT153" s="26"/>
      <c r="AOU153" s="26"/>
      <c r="AOV153" s="26"/>
      <c r="AOW153" s="26"/>
      <c r="AOX153" s="26"/>
      <c r="AOY153" s="26"/>
      <c r="AOZ153" s="26"/>
      <c r="APA153" s="26"/>
      <c r="APB153" s="26"/>
      <c r="APC153" s="26"/>
      <c r="APD153" s="26"/>
      <c r="APE153" s="26"/>
      <c r="APF153" s="26"/>
      <c r="APG153" s="26"/>
      <c r="APH153" s="26"/>
      <c r="API153" s="26"/>
      <c r="APJ153" s="26"/>
      <c r="APK153" s="26"/>
      <c r="APL153" s="26"/>
      <c r="APM153" s="26"/>
      <c r="APN153" s="26"/>
      <c r="APO153" s="26"/>
      <c r="APP153" s="26"/>
      <c r="APQ153" s="26"/>
      <c r="APR153" s="26"/>
      <c r="APS153" s="26"/>
      <c r="APT153" s="26"/>
      <c r="APU153" s="26"/>
      <c r="APV153" s="26"/>
      <c r="APW153" s="26"/>
      <c r="APX153" s="26"/>
      <c r="APY153" s="26"/>
      <c r="APZ153" s="26"/>
      <c r="AQA153" s="26"/>
      <c r="AQB153" s="26"/>
      <c r="AQC153" s="26"/>
      <c r="AQD153" s="26"/>
      <c r="AQE153" s="26"/>
      <c r="AQF153" s="26"/>
      <c r="AQG153" s="26"/>
      <c r="AQH153" s="26"/>
      <c r="AQI153" s="26"/>
      <c r="AQJ153" s="26"/>
      <c r="AQK153" s="26"/>
      <c r="AQL153" s="26"/>
      <c r="AQM153" s="26"/>
      <c r="AQN153" s="26"/>
      <c r="AQO153" s="26"/>
      <c r="AQP153" s="26"/>
      <c r="AQQ153" s="26"/>
      <c r="AQR153" s="26"/>
      <c r="AQS153" s="26"/>
      <c r="AQT153" s="26"/>
      <c r="AQU153" s="26"/>
      <c r="AQV153" s="26"/>
      <c r="AQW153" s="26"/>
      <c r="AQX153" s="26"/>
      <c r="AQY153" s="26"/>
      <c r="AQZ153" s="26"/>
      <c r="ARA153" s="26"/>
      <c r="ARB153" s="26"/>
      <c r="ARC153" s="26"/>
      <c r="ARD153" s="26"/>
      <c r="ARE153" s="26"/>
      <c r="ARF153" s="26"/>
      <c r="ARG153" s="26"/>
      <c r="ARH153" s="26"/>
      <c r="ARI153" s="26"/>
      <c r="ARJ153" s="26"/>
      <c r="ARK153" s="26"/>
      <c r="ARL153" s="26"/>
      <c r="ARM153" s="26"/>
      <c r="ARN153" s="26"/>
      <c r="ARO153" s="26"/>
      <c r="ARP153" s="26"/>
      <c r="ARQ153" s="26"/>
      <c r="ARR153" s="26"/>
      <c r="ARS153" s="26"/>
      <c r="ART153" s="26"/>
      <c r="ARU153" s="26"/>
      <c r="ARV153" s="26"/>
      <c r="ARW153" s="26"/>
      <c r="ARX153" s="26"/>
      <c r="ARY153" s="26"/>
      <c r="ARZ153" s="26"/>
      <c r="ASA153" s="26"/>
      <c r="ASB153" s="26"/>
      <c r="ASC153" s="26"/>
      <c r="ASD153" s="26"/>
      <c r="ASE153" s="26"/>
      <c r="ASF153" s="26"/>
      <c r="ASG153" s="26"/>
      <c r="ASH153" s="26"/>
      <c r="ASI153" s="26"/>
      <c r="ASJ153" s="26"/>
      <c r="ASK153" s="26"/>
      <c r="ASL153" s="26"/>
      <c r="ASM153" s="26"/>
      <c r="ASN153" s="26"/>
      <c r="ASO153" s="26"/>
      <c r="ASP153" s="26"/>
      <c r="ASQ153" s="26"/>
      <c r="ASR153" s="26"/>
      <c r="ASS153" s="26"/>
      <c r="AST153" s="26"/>
      <c r="ASU153" s="26"/>
      <c r="ASV153" s="26"/>
      <c r="ASW153" s="26"/>
      <c r="ASX153" s="26"/>
      <c r="ASY153" s="26"/>
      <c r="ASZ153" s="26"/>
      <c r="ATA153" s="26"/>
      <c r="ATB153" s="26"/>
      <c r="ATC153" s="26"/>
      <c r="ATD153" s="26"/>
      <c r="ATE153" s="26"/>
      <c r="ATF153" s="26"/>
      <c r="ATG153" s="26"/>
      <c r="ATH153" s="26"/>
      <c r="ATI153" s="26"/>
      <c r="ATJ153" s="26"/>
      <c r="ATK153" s="26"/>
      <c r="ATL153" s="26"/>
      <c r="ATM153" s="26"/>
      <c r="ATN153" s="26"/>
      <c r="ATO153" s="26"/>
      <c r="ATP153" s="26"/>
      <c r="ATQ153" s="26"/>
      <c r="ATR153" s="26"/>
      <c r="ATS153" s="26"/>
      <c r="ATT153" s="26"/>
      <c r="ATU153" s="26"/>
      <c r="ATV153" s="26"/>
      <c r="ATW153" s="26"/>
      <c r="ATX153" s="26"/>
      <c r="ATY153" s="26"/>
      <c r="ATZ153" s="26"/>
      <c r="AUA153" s="26"/>
      <c r="AUB153" s="26"/>
      <c r="AUC153" s="26"/>
      <c r="AUD153" s="26"/>
      <c r="AUE153" s="26"/>
      <c r="AUF153" s="26"/>
      <c r="AUG153" s="26"/>
      <c r="AUH153" s="26"/>
      <c r="AUI153" s="26"/>
      <c r="AUJ153" s="26"/>
      <c r="AUK153" s="26"/>
      <c r="AUL153" s="26"/>
      <c r="AUM153" s="26"/>
      <c r="AUN153" s="26"/>
      <c r="AUO153" s="26"/>
      <c r="AUP153" s="26"/>
      <c r="AUQ153" s="26"/>
      <c r="AUR153" s="26"/>
      <c r="AUS153" s="26"/>
      <c r="AUT153" s="26"/>
      <c r="AUU153" s="26"/>
      <c r="AUV153" s="26"/>
      <c r="AUW153" s="26"/>
      <c r="AUX153" s="26"/>
      <c r="AUY153" s="26"/>
      <c r="AUZ153" s="26"/>
      <c r="AVA153" s="26"/>
      <c r="AVB153" s="26"/>
      <c r="AVC153" s="26"/>
      <c r="AVD153" s="26"/>
      <c r="AVE153" s="26"/>
      <c r="AVF153" s="26"/>
      <c r="AVG153" s="26"/>
      <c r="AVH153" s="26"/>
      <c r="AVI153" s="26"/>
      <c r="AVJ153" s="26"/>
      <c r="AVK153" s="26"/>
      <c r="AVL153" s="26"/>
      <c r="AVM153" s="26"/>
      <c r="AVN153" s="26"/>
      <c r="AVO153" s="26"/>
      <c r="AVP153" s="26"/>
      <c r="AVQ153" s="26"/>
      <c r="AVR153" s="26"/>
      <c r="AVS153" s="26"/>
      <c r="AVT153" s="26"/>
      <c r="AVU153" s="26"/>
      <c r="AVV153" s="26"/>
      <c r="AVW153" s="26"/>
      <c r="AVX153" s="26"/>
      <c r="AVY153" s="26"/>
      <c r="AVZ153" s="26"/>
      <c r="AWA153" s="26"/>
      <c r="AWB153" s="26"/>
      <c r="AWC153" s="26"/>
      <c r="AWD153" s="26"/>
      <c r="AWE153" s="26"/>
      <c r="AWF153" s="26"/>
      <c r="AWG153" s="26"/>
      <c r="AWH153" s="26"/>
      <c r="AWI153" s="26"/>
      <c r="AWJ153" s="26"/>
      <c r="AWK153" s="26"/>
      <c r="AWL153" s="26"/>
      <c r="AWM153" s="26"/>
      <c r="AWN153" s="26"/>
      <c r="AWO153" s="26"/>
      <c r="AWP153" s="26"/>
      <c r="AWQ153" s="26"/>
      <c r="AWR153" s="26"/>
      <c r="AWS153" s="26"/>
      <c r="AWT153" s="26"/>
      <c r="AWU153" s="26"/>
      <c r="AWV153" s="26"/>
      <c r="AWW153" s="26"/>
      <c r="AWX153" s="26"/>
      <c r="AWY153" s="26"/>
      <c r="AWZ153" s="26"/>
      <c r="AXA153" s="26"/>
      <c r="AXB153" s="26"/>
      <c r="AXC153" s="26"/>
      <c r="AXD153" s="26"/>
      <c r="AXE153" s="26"/>
      <c r="AXF153" s="26"/>
      <c r="AXG153" s="26"/>
      <c r="AXH153" s="26"/>
      <c r="AXI153" s="26"/>
      <c r="AXJ153" s="26"/>
      <c r="AXK153" s="26"/>
      <c r="AXL153" s="26"/>
      <c r="AXM153" s="26"/>
      <c r="AXN153" s="26"/>
      <c r="AXO153" s="26"/>
      <c r="AXP153" s="26"/>
      <c r="AXQ153" s="26"/>
      <c r="AXR153" s="26"/>
      <c r="AXS153" s="26"/>
      <c r="AXT153" s="26"/>
      <c r="AXU153" s="26"/>
      <c r="AXV153" s="26"/>
      <c r="AXW153" s="26"/>
      <c r="AXX153" s="26"/>
      <c r="AXY153" s="26"/>
      <c r="AXZ153" s="26"/>
      <c r="AYA153" s="26"/>
      <c r="AYB153" s="26"/>
      <c r="AYC153" s="26"/>
      <c r="AYD153" s="26"/>
      <c r="AYE153" s="26"/>
      <c r="AYF153" s="26"/>
      <c r="AYG153" s="26"/>
      <c r="AYH153" s="26"/>
      <c r="AYI153" s="26"/>
      <c r="AYJ153" s="26"/>
      <c r="AYK153" s="26"/>
      <c r="AYL153" s="26"/>
      <c r="AYM153" s="26"/>
      <c r="AYN153" s="26"/>
      <c r="AYO153" s="26"/>
      <c r="AYP153" s="26"/>
      <c r="AYQ153" s="26"/>
      <c r="AYR153" s="26"/>
      <c r="AYS153" s="26"/>
      <c r="AYT153" s="26"/>
      <c r="AYU153" s="26"/>
      <c r="AYV153" s="26"/>
      <c r="AYW153" s="26"/>
      <c r="AYX153" s="26"/>
      <c r="AYY153" s="26"/>
      <c r="AYZ153" s="26"/>
      <c r="AZA153" s="26"/>
      <c r="AZB153" s="26"/>
      <c r="AZC153" s="26"/>
      <c r="AZD153" s="26"/>
      <c r="AZE153" s="26"/>
      <c r="AZF153" s="26"/>
      <c r="AZG153" s="26"/>
      <c r="AZH153" s="26"/>
      <c r="AZI153" s="26"/>
      <c r="AZJ153" s="26"/>
      <c r="AZK153" s="26"/>
      <c r="AZL153" s="26"/>
      <c r="AZM153" s="26"/>
      <c r="AZN153" s="26"/>
      <c r="AZO153" s="26"/>
      <c r="AZP153" s="26"/>
      <c r="AZQ153" s="26"/>
      <c r="AZR153" s="26"/>
      <c r="AZS153" s="26"/>
      <c r="AZT153" s="26"/>
      <c r="AZU153" s="26"/>
      <c r="AZV153" s="26"/>
      <c r="AZW153" s="26"/>
      <c r="AZX153" s="26"/>
      <c r="AZY153" s="26"/>
      <c r="AZZ153" s="26"/>
      <c r="BAA153" s="26"/>
      <c r="BAB153" s="26"/>
      <c r="BAC153" s="26"/>
      <c r="BAD153" s="26"/>
      <c r="BAE153" s="26"/>
      <c r="BAF153" s="26"/>
      <c r="BAG153" s="26"/>
      <c r="BAH153" s="26"/>
      <c r="BAI153" s="26"/>
      <c r="BAJ153" s="26"/>
      <c r="BAK153" s="26"/>
      <c r="BAL153" s="26"/>
      <c r="BAM153" s="26"/>
      <c r="BAN153" s="26"/>
      <c r="BAO153" s="26"/>
      <c r="BAP153" s="26"/>
      <c r="BAQ153" s="26"/>
      <c r="BAR153" s="26"/>
      <c r="BAS153" s="26"/>
      <c r="BAT153" s="26"/>
      <c r="BAU153" s="26"/>
      <c r="BAV153" s="26"/>
      <c r="BAW153" s="26"/>
      <c r="BAX153" s="26"/>
      <c r="BAY153" s="26"/>
      <c r="BAZ153" s="26"/>
      <c r="BBA153" s="26"/>
      <c r="BBB153" s="26"/>
      <c r="BBC153" s="26"/>
      <c r="BBD153" s="26"/>
      <c r="BBE153" s="26"/>
      <c r="BBF153" s="26"/>
      <c r="BBG153" s="26"/>
      <c r="BBH153" s="26"/>
      <c r="BBI153" s="26"/>
      <c r="BBJ153" s="26"/>
      <c r="BBK153" s="26"/>
      <c r="BBL153" s="26"/>
      <c r="BBM153" s="26"/>
      <c r="BBN153" s="26"/>
      <c r="BBO153" s="26"/>
      <c r="BBP153" s="26"/>
      <c r="BBQ153" s="26"/>
      <c r="BBR153" s="26"/>
      <c r="BBS153" s="26"/>
      <c r="BBT153" s="26"/>
      <c r="BBU153" s="26"/>
      <c r="BBV153" s="26"/>
      <c r="BBW153" s="26"/>
      <c r="BBX153" s="26"/>
      <c r="BBY153" s="26"/>
      <c r="BBZ153" s="26"/>
      <c r="BCA153" s="26"/>
      <c r="BCB153" s="26"/>
      <c r="BCC153" s="26"/>
      <c r="BCD153" s="26"/>
      <c r="BCE153" s="26"/>
      <c r="BCF153" s="26"/>
      <c r="BCG153" s="26"/>
      <c r="BCH153" s="26"/>
      <c r="BCI153" s="26"/>
      <c r="BCJ153" s="26"/>
      <c r="BCK153" s="26"/>
      <c r="BCL153" s="26"/>
      <c r="BCM153" s="26"/>
      <c r="BCN153" s="26"/>
      <c r="BCO153" s="26"/>
      <c r="BCP153" s="26"/>
      <c r="BCQ153" s="26"/>
      <c r="BCR153" s="26"/>
      <c r="BCS153" s="26"/>
      <c r="BCT153" s="26"/>
      <c r="BCU153" s="26"/>
      <c r="BCV153" s="26"/>
      <c r="BCW153" s="26"/>
      <c r="BCX153" s="26"/>
      <c r="BCY153" s="26"/>
      <c r="BCZ153" s="26"/>
      <c r="BDA153" s="26"/>
      <c r="BDB153" s="26"/>
      <c r="BDC153" s="26"/>
      <c r="BDD153" s="26"/>
      <c r="BDE153" s="26"/>
      <c r="BDF153" s="26"/>
      <c r="BDG153" s="26"/>
      <c r="BDH153" s="26"/>
      <c r="BDI153" s="26"/>
      <c r="BDJ153" s="26"/>
      <c r="BDK153" s="26"/>
      <c r="BDL153" s="26"/>
      <c r="BDM153" s="26"/>
      <c r="BDN153" s="26"/>
      <c r="BDO153" s="26"/>
      <c r="BDP153" s="26"/>
      <c r="BDQ153" s="26"/>
      <c r="BDR153" s="26"/>
      <c r="BDS153" s="26"/>
      <c r="BDT153" s="26"/>
      <c r="BDU153" s="26"/>
      <c r="BDV153" s="26"/>
      <c r="BDW153" s="26"/>
      <c r="BDX153" s="26"/>
      <c r="BDY153" s="26"/>
      <c r="BDZ153" s="26"/>
      <c r="BEA153" s="26"/>
      <c r="BEB153" s="26"/>
      <c r="BEC153" s="26"/>
      <c r="BED153" s="26"/>
      <c r="BEE153" s="26"/>
      <c r="BEF153" s="26"/>
      <c r="BEG153" s="26"/>
      <c r="BEH153" s="26"/>
      <c r="BEI153" s="26"/>
      <c r="BEJ153" s="26"/>
      <c r="BEK153" s="26"/>
      <c r="BEL153" s="26"/>
      <c r="BEM153" s="26"/>
      <c r="BEN153" s="26"/>
      <c r="BEO153" s="26"/>
      <c r="BEP153" s="26"/>
      <c r="BEQ153" s="26"/>
      <c r="BER153" s="26"/>
      <c r="BES153" s="26"/>
      <c r="BET153" s="26"/>
      <c r="BEU153" s="26"/>
      <c r="BEV153" s="26"/>
      <c r="BEW153" s="26"/>
      <c r="BEX153" s="26"/>
      <c r="BEY153" s="26"/>
      <c r="BEZ153" s="26"/>
      <c r="BFA153" s="26"/>
      <c r="BFB153" s="26"/>
      <c r="BFC153" s="26"/>
      <c r="BFD153" s="26"/>
      <c r="BFE153" s="26"/>
      <c r="BFF153" s="26"/>
      <c r="BFG153" s="26"/>
      <c r="BFH153" s="26"/>
      <c r="BFI153" s="26"/>
      <c r="BFJ153" s="26"/>
      <c r="BFK153" s="26"/>
      <c r="BFL153" s="26"/>
      <c r="BFM153" s="26"/>
      <c r="BFN153" s="26"/>
      <c r="BFO153" s="26"/>
      <c r="BFP153" s="26"/>
      <c r="BFQ153" s="26"/>
      <c r="BFR153" s="26"/>
      <c r="BFS153" s="26"/>
      <c r="BFT153" s="26"/>
      <c r="BFU153" s="26"/>
      <c r="BFV153" s="26"/>
      <c r="BFW153" s="26"/>
      <c r="BFX153" s="26"/>
      <c r="BFY153" s="26"/>
      <c r="BFZ153" s="26"/>
      <c r="BGA153" s="26"/>
      <c r="BGB153" s="26"/>
      <c r="BGC153" s="26"/>
      <c r="BGD153" s="26"/>
      <c r="BGE153" s="26"/>
      <c r="BGF153" s="26"/>
      <c r="BGG153" s="26"/>
      <c r="BGH153" s="26"/>
      <c r="BGI153" s="26"/>
      <c r="BGJ153" s="26"/>
      <c r="BGK153" s="26"/>
      <c r="BGL153" s="26"/>
      <c r="BGM153" s="26"/>
      <c r="BGN153" s="26"/>
      <c r="BGO153" s="26"/>
      <c r="BGP153" s="26"/>
      <c r="BGQ153" s="26"/>
      <c r="BGR153" s="26"/>
      <c r="BGS153" s="26"/>
      <c r="BGT153" s="26"/>
      <c r="BGU153" s="26"/>
      <c r="BGV153" s="26"/>
      <c r="BGW153" s="26"/>
      <c r="BGX153" s="26"/>
      <c r="BGY153" s="26"/>
      <c r="BGZ153" s="26"/>
      <c r="BHA153" s="26"/>
      <c r="BHB153" s="26"/>
      <c r="BHC153" s="26"/>
      <c r="BHD153" s="26"/>
      <c r="BHE153" s="26"/>
      <c r="BHF153" s="26"/>
      <c r="BHG153" s="26"/>
      <c r="BHH153" s="26"/>
      <c r="BHI153" s="26"/>
      <c r="BHJ153" s="26"/>
      <c r="BHK153" s="26"/>
      <c r="BHL153" s="26"/>
      <c r="BHM153" s="26"/>
      <c r="BHN153" s="26"/>
      <c r="BHO153" s="26"/>
      <c r="BHP153" s="26"/>
      <c r="BHQ153" s="26"/>
      <c r="BHR153" s="26"/>
      <c r="BHS153" s="26"/>
      <c r="BHT153" s="26"/>
      <c r="BHU153" s="26"/>
      <c r="BHV153" s="26"/>
      <c r="BHW153" s="26"/>
      <c r="BHX153" s="26"/>
      <c r="BHY153" s="26"/>
      <c r="BHZ153" s="26"/>
      <c r="BIA153" s="26"/>
      <c r="BIB153" s="26"/>
      <c r="BIC153" s="26"/>
      <c r="BID153" s="26"/>
      <c r="BIE153" s="26"/>
      <c r="BIF153" s="26"/>
      <c r="BIG153" s="26"/>
      <c r="BIH153" s="26"/>
      <c r="BII153" s="26"/>
      <c r="BIJ153" s="26"/>
      <c r="BIK153" s="26"/>
      <c r="BIL153" s="26"/>
      <c r="BIM153" s="26"/>
      <c r="BIN153" s="26"/>
      <c r="BIO153" s="26"/>
      <c r="BIP153" s="26"/>
      <c r="BIQ153" s="26"/>
      <c r="BIR153" s="26"/>
      <c r="BIS153" s="26"/>
      <c r="BIT153" s="26"/>
      <c r="BIU153" s="26"/>
      <c r="BIV153" s="26"/>
      <c r="BIW153" s="26"/>
      <c r="BIX153" s="26"/>
      <c r="BIY153" s="26"/>
      <c r="BIZ153" s="26"/>
      <c r="BJA153" s="26"/>
      <c r="BJB153" s="26"/>
      <c r="BJC153" s="26"/>
      <c r="BJD153" s="26"/>
      <c r="BJE153" s="26"/>
      <c r="BJF153" s="26"/>
      <c r="BJG153" s="26"/>
      <c r="BJH153" s="26"/>
      <c r="BJI153" s="26"/>
      <c r="BJJ153" s="26"/>
      <c r="BJK153" s="26"/>
      <c r="BJL153" s="26"/>
      <c r="BJM153" s="26"/>
      <c r="BJN153" s="26"/>
      <c r="BJO153" s="26"/>
      <c r="BJP153" s="26"/>
      <c r="BJQ153" s="26"/>
      <c r="BJR153" s="26"/>
      <c r="BJS153" s="26"/>
      <c r="BJT153" s="26"/>
      <c r="BJU153" s="26"/>
      <c r="BJV153" s="26"/>
      <c r="BJW153" s="26"/>
      <c r="BJX153" s="26"/>
      <c r="BJY153" s="26"/>
      <c r="BJZ153" s="26"/>
      <c r="BKA153" s="26"/>
      <c r="BKB153" s="26"/>
      <c r="BKC153" s="26"/>
      <c r="BKD153" s="26"/>
      <c r="BKE153" s="26"/>
      <c r="BKF153" s="26"/>
      <c r="BKG153" s="26"/>
      <c r="BKH153" s="26"/>
      <c r="BKI153" s="26"/>
      <c r="BKJ153" s="26"/>
      <c r="BKK153" s="26"/>
      <c r="BKL153" s="26"/>
      <c r="BKM153" s="26"/>
      <c r="BKN153" s="26"/>
      <c r="BKO153" s="26"/>
      <c r="BKP153" s="26"/>
      <c r="BKQ153" s="26"/>
      <c r="BKR153" s="26"/>
      <c r="BKS153" s="26"/>
      <c r="BKT153" s="26"/>
      <c r="BKU153" s="26"/>
      <c r="BKV153" s="26"/>
      <c r="BKW153" s="26"/>
      <c r="BKX153" s="26"/>
      <c r="BKY153" s="26"/>
      <c r="BKZ153" s="26"/>
      <c r="BLA153" s="26"/>
      <c r="BLB153" s="26"/>
      <c r="BLC153" s="26"/>
      <c r="BLD153" s="26"/>
      <c r="BLE153" s="26"/>
      <c r="BLF153" s="26"/>
      <c r="BLG153" s="26"/>
      <c r="BLH153" s="26"/>
      <c r="BLI153" s="26"/>
      <c r="BLJ153" s="26"/>
      <c r="BLK153" s="26"/>
      <c r="BLL153" s="26"/>
      <c r="BLM153" s="26"/>
      <c r="BLN153" s="26"/>
      <c r="BLO153" s="26"/>
      <c r="BLP153" s="26"/>
      <c r="BLQ153" s="26"/>
      <c r="BLR153" s="26"/>
      <c r="BLS153" s="26"/>
      <c r="BLT153" s="26"/>
      <c r="BLU153" s="26"/>
      <c r="BLV153" s="26"/>
      <c r="BLW153" s="26"/>
      <c r="BLX153" s="26"/>
      <c r="BLY153" s="26"/>
      <c r="BLZ153" s="26"/>
      <c r="BMA153" s="26"/>
      <c r="BMB153" s="26"/>
      <c r="BMC153" s="26"/>
      <c r="BMD153" s="26"/>
      <c r="BME153" s="26"/>
      <c r="BMF153" s="26"/>
      <c r="BMG153" s="26"/>
      <c r="BMH153" s="26"/>
      <c r="BMI153" s="26"/>
      <c r="BMJ153" s="26"/>
      <c r="BMK153" s="26"/>
      <c r="BML153" s="26"/>
      <c r="BMM153" s="26"/>
      <c r="BMN153" s="26"/>
      <c r="BMO153" s="26"/>
      <c r="BMP153" s="26"/>
      <c r="BMQ153" s="26"/>
      <c r="BMR153" s="26"/>
      <c r="BMS153" s="26"/>
      <c r="BMT153" s="26"/>
      <c r="BMU153" s="26"/>
      <c r="BMV153" s="26"/>
      <c r="BMW153" s="26"/>
      <c r="BMX153" s="26"/>
      <c r="BMY153" s="26"/>
      <c r="BMZ153" s="26"/>
      <c r="BNA153" s="26"/>
      <c r="BNB153" s="26"/>
      <c r="BNC153" s="26"/>
      <c r="BND153" s="26"/>
      <c r="BNE153" s="26"/>
      <c r="BNF153" s="26"/>
      <c r="BNG153" s="26"/>
      <c r="BNH153" s="26"/>
      <c r="BNI153" s="26"/>
      <c r="BNJ153" s="26"/>
      <c r="BNK153" s="26"/>
      <c r="BNL153" s="26"/>
      <c r="BNM153" s="26"/>
      <c r="BNN153" s="26"/>
      <c r="BNO153" s="26"/>
      <c r="BNP153" s="26"/>
      <c r="BNQ153" s="26"/>
      <c r="BNR153" s="26"/>
      <c r="BNS153" s="26"/>
      <c r="BNT153" s="26"/>
      <c r="BNU153" s="26"/>
      <c r="BNV153" s="26"/>
      <c r="BNW153" s="26"/>
      <c r="BNX153" s="26"/>
      <c r="BNY153" s="26"/>
      <c r="BNZ153" s="26"/>
      <c r="BOA153" s="26"/>
      <c r="BOB153" s="26"/>
      <c r="BOC153" s="26"/>
      <c r="BOD153" s="26"/>
      <c r="BOE153" s="26"/>
      <c r="BOF153" s="26"/>
      <c r="BOG153" s="26"/>
      <c r="BOH153" s="26"/>
      <c r="BOI153" s="26"/>
      <c r="BOJ153" s="26"/>
      <c r="BOK153" s="26"/>
      <c r="BOL153" s="26"/>
      <c r="BOM153" s="26"/>
      <c r="BON153" s="26"/>
      <c r="BOO153" s="26"/>
      <c r="BOP153" s="26"/>
      <c r="BOQ153" s="26"/>
      <c r="BOR153" s="26"/>
      <c r="BOS153" s="26"/>
      <c r="BOT153" s="26"/>
      <c r="BOU153" s="26"/>
      <c r="BOV153" s="26"/>
      <c r="BOW153" s="26"/>
      <c r="BOX153" s="26"/>
      <c r="BOY153" s="26"/>
      <c r="BOZ153" s="26"/>
      <c r="BPA153" s="26"/>
      <c r="BPB153" s="26"/>
      <c r="BPC153" s="26"/>
      <c r="BPD153" s="26"/>
      <c r="BPE153" s="26"/>
      <c r="BPF153" s="26"/>
      <c r="BPG153" s="26"/>
      <c r="BPH153" s="26"/>
      <c r="BPI153" s="26"/>
      <c r="BPJ153" s="26"/>
      <c r="BPK153" s="26"/>
      <c r="BPL153" s="26"/>
      <c r="BPM153" s="26"/>
      <c r="BPN153" s="26"/>
      <c r="BPO153" s="26"/>
      <c r="BPP153" s="26"/>
      <c r="BPQ153" s="26"/>
      <c r="BPR153" s="26"/>
      <c r="BPS153" s="26"/>
      <c r="BPT153" s="26"/>
      <c r="BPU153" s="26"/>
      <c r="BPV153" s="26"/>
      <c r="BPW153" s="26"/>
      <c r="BPX153" s="26"/>
      <c r="BPY153" s="26"/>
      <c r="BPZ153" s="26"/>
      <c r="BQA153" s="26"/>
      <c r="BQB153" s="26"/>
      <c r="BQC153" s="26"/>
      <c r="BQD153" s="26"/>
      <c r="BQE153" s="26"/>
      <c r="BQF153" s="26"/>
      <c r="BQG153" s="26"/>
      <c r="BQH153" s="26"/>
      <c r="BQI153" s="26"/>
      <c r="BQJ153" s="26"/>
      <c r="BQK153" s="26"/>
      <c r="BQL153" s="26"/>
      <c r="BQM153" s="26"/>
      <c r="BQN153" s="26"/>
      <c r="BQO153" s="26"/>
      <c r="BQP153" s="26"/>
      <c r="BQQ153" s="26"/>
      <c r="BQR153" s="26"/>
      <c r="BQS153" s="26"/>
      <c r="BQT153" s="26"/>
      <c r="BQU153" s="26"/>
      <c r="BQV153" s="26"/>
      <c r="BQW153" s="26"/>
      <c r="BQX153" s="26"/>
      <c r="BQY153" s="26"/>
      <c r="BQZ153" s="26"/>
      <c r="BRA153" s="26"/>
      <c r="BRB153" s="26"/>
      <c r="BRC153" s="26"/>
      <c r="BRD153" s="26"/>
      <c r="BRE153" s="26"/>
      <c r="BRF153" s="26"/>
      <c r="BRG153" s="26"/>
      <c r="BRH153" s="26"/>
      <c r="BRI153" s="26"/>
      <c r="BRJ153" s="26"/>
      <c r="BRK153" s="26"/>
      <c r="BRL153" s="26"/>
      <c r="BRM153" s="26"/>
      <c r="BRN153" s="26"/>
      <c r="BRO153" s="26"/>
      <c r="BRP153" s="26"/>
      <c r="BRQ153" s="26"/>
      <c r="BRR153" s="26"/>
      <c r="BRS153" s="26"/>
      <c r="BRT153" s="26"/>
      <c r="BRU153" s="26"/>
      <c r="BRV153" s="26"/>
      <c r="BRW153" s="26"/>
      <c r="BRX153" s="26"/>
      <c r="BRY153" s="26"/>
      <c r="BRZ153" s="26"/>
      <c r="BSA153" s="26"/>
      <c r="BSB153" s="26"/>
      <c r="BSC153" s="26"/>
      <c r="BSD153" s="26"/>
      <c r="BSE153" s="26"/>
      <c r="BSF153" s="26"/>
      <c r="BSG153" s="26"/>
      <c r="BSH153" s="26"/>
      <c r="BSI153" s="26"/>
      <c r="BSJ153" s="26"/>
      <c r="BSK153" s="26"/>
      <c r="BSL153" s="26"/>
      <c r="BSM153" s="26"/>
      <c r="BSN153" s="26"/>
      <c r="BSO153" s="26"/>
      <c r="BSP153" s="26"/>
      <c r="BSQ153" s="26"/>
      <c r="BSR153" s="26"/>
      <c r="BSS153" s="26"/>
      <c r="BST153" s="26"/>
      <c r="BSU153" s="26"/>
      <c r="BSV153" s="26"/>
      <c r="BSW153" s="26"/>
      <c r="BSX153" s="26"/>
      <c r="BSY153" s="26"/>
      <c r="BSZ153" s="26"/>
      <c r="BTA153" s="26"/>
      <c r="BTB153" s="26"/>
      <c r="BTC153" s="26"/>
      <c r="BTD153" s="26"/>
      <c r="BTE153" s="26"/>
      <c r="BTF153" s="26"/>
      <c r="BTG153" s="26"/>
      <c r="BTH153" s="26"/>
      <c r="BTI153" s="26"/>
      <c r="BTJ153" s="26"/>
      <c r="BTK153" s="26"/>
      <c r="BTL153" s="26"/>
      <c r="BTM153" s="26"/>
      <c r="BTN153" s="26"/>
      <c r="BTO153" s="26"/>
      <c r="BTP153" s="26"/>
      <c r="BTQ153" s="26"/>
      <c r="BTR153" s="26"/>
      <c r="BTS153" s="26"/>
      <c r="BTT153" s="26"/>
      <c r="BTU153" s="26"/>
      <c r="BTV153" s="26"/>
      <c r="BTW153" s="26"/>
      <c r="BTX153" s="26"/>
      <c r="BTY153" s="26"/>
      <c r="BTZ153" s="26"/>
      <c r="BUA153" s="26"/>
    </row>
    <row r="154" spans="1:1899" s="23" customFormat="1" ht="39.75" customHeight="1" x14ac:dyDescent="0.25">
      <c r="A154" s="34" t="s">
        <v>82</v>
      </c>
      <c r="B154" s="48" t="s">
        <v>23</v>
      </c>
      <c r="C154" s="48" t="s">
        <v>24</v>
      </c>
      <c r="D154" s="48" t="s">
        <v>280</v>
      </c>
      <c r="E154" s="48" t="s">
        <v>18</v>
      </c>
      <c r="F154" s="55" t="s">
        <v>19</v>
      </c>
      <c r="G154" s="16">
        <v>0</v>
      </c>
      <c r="H154" s="37">
        <v>45171</v>
      </c>
      <c r="I154" s="34" t="s">
        <v>245</v>
      </c>
      <c r="J154" s="34" t="s">
        <v>294</v>
      </c>
      <c r="K154" s="15">
        <v>0</v>
      </c>
      <c r="L154" s="15">
        <v>0</v>
      </c>
      <c r="M154" s="15">
        <v>14269.94</v>
      </c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  <c r="DW154" s="26"/>
      <c r="DX154" s="26"/>
      <c r="DY154" s="26"/>
      <c r="DZ154" s="26"/>
      <c r="EA154" s="26"/>
      <c r="EB154" s="26"/>
      <c r="EC154" s="26"/>
      <c r="ED154" s="26"/>
      <c r="EE154" s="26"/>
      <c r="EF154" s="26"/>
      <c r="EG154" s="26"/>
      <c r="EH154" s="26"/>
      <c r="EI154" s="26"/>
      <c r="EJ154" s="26"/>
      <c r="EK154" s="26"/>
      <c r="EL154" s="26"/>
      <c r="EM154" s="26"/>
      <c r="EN154" s="26"/>
      <c r="EO154" s="26"/>
      <c r="EP154" s="26"/>
      <c r="EQ154" s="26"/>
      <c r="ER154" s="26"/>
      <c r="ES154" s="26"/>
      <c r="ET154" s="26"/>
      <c r="EU154" s="26"/>
      <c r="EV154" s="26"/>
      <c r="EW154" s="26"/>
      <c r="EX154" s="26"/>
      <c r="EY154" s="26"/>
      <c r="EZ154" s="26"/>
      <c r="FA154" s="26"/>
      <c r="FB154" s="26"/>
      <c r="FC154" s="26"/>
      <c r="FD154" s="26"/>
      <c r="FE154" s="26"/>
      <c r="FF154" s="26"/>
      <c r="FG154" s="26"/>
      <c r="FH154" s="26"/>
      <c r="FI154" s="26"/>
      <c r="FJ154" s="26"/>
      <c r="FK154" s="26"/>
      <c r="FL154" s="26"/>
      <c r="FM154" s="26"/>
      <c r="FN154" s="26"/>
      <c r="FO154" s="26"/>
      <c r="FP154" s="26"/>
      <c r="FQ154" s="26"/>
      <c r="FR154" s="26"/>
      <c r="FS154" s="26"/>
      <c r="FT154" s="26"/>
      <c r="FU154" s="26"/>
      <c r="FV154" s="26"/>
      <c r="FW154" s="26"/>
      <c r="FX154" s="26"/>
      <c r="FY154" s="26"/>
      <c r="FZ154" s="26"/>
      <c r="GA154" s="26"/>
      <c r="GB154" s="26"/>
      <c r="GC154" s="26"/>
      <c r="GD154" s="26"/>
      <c r="GE154" s="26"/>
      <c r="GF154" s="26"/>
      <c r="GG154" s="26"/>
      <c r="GH154" s="26"/>
      <c r="GI154" s="26"/>
      <c r="GJ154" s="26"/>
      <c r="GK154" s="26"/>
      <c r="GL154" s="26"/>
      <c r="GM154" s="26"/>
      <c r="GN154" s="26"/>
      <c r="GO154" s="26"/>
      <c r="GP154" s="26"/>
      <c r="GQ154" s="26"/>
      <c r="GR154" s="26"/>
      <c r="GS154" s="26"/>
      <c r="GT154" s="26"/>
      <c r="GU154" s="26"/>
      <c r="GV154" s="26"/>
      <c r="GW154" s="26"/>
      <c r="GX154" s="26"/>
      <c r="GY154" s="26"/>
      <c r="GZ154" s="26"/>
      <c r="HA154" s="26"/>
      <c r="HB154" s="26"/>
      <c r="HC154" s="26"/>
      <c r="HD154" s="26"/>
      <c r="HE154" s="26"/>
      <c r="HF154" s="26"/>
      <c r="HG154" s="26"/>
      <c r="HH154" s="26"/>
      <c r="HI154" s="26"/>
      <c r="HJ154" s="26"/>
      <c r="HK154" s="26"/>
      <c r="HL154" s="26"/>
      <c r="HM154" s="26"/>
      <c r="HN154" s="26"/>
      <c r="HO154" s="26"/>
      <c r="HP154" s="26"/>
      <c r="HQ154" s="26"/>
      <c r="HR154" s="26"/>
      <c r="HS154" s="26"/>
      <c r="HT154" s="26"/>
      <c r="HU154" s="26"/>
      <c r="HV154" s="26"/>
      <c r="HW154" s="26"/>
      <c r="HX154" s="26"/>
      <c r="HY154" s="26"/>
      <c r="HZ154" s="26"/>
      <c r="IA154" s="26"/>
      <c r="IB154" s="26"/>
      <c r="IC154" s="26"/>
      <c r="ID154" s="26"/>
      <c r="IE154" s="26"/>
      <c r="IF154" s="26"/>
      <c r="IG154" s="26"/>
      <c r="IH154" s="26"/>
      <c r="II154" s="26"/>
      <c r="IJ154" s="26"/>
      <c r="IK154" s="26"/>
      <c r="IL154" s="26"/>
      <c r="IM154" s="26"/>
      <c r="IN154" s="26"/>
      <c r="IO154" s="26"/>
      <c r="IP154" s="26"/>
      <c r="IQ154" s="26"/>
      <c r="IR154" s="26"/>
      <c r="IS154" s="26"/>
      <c r="IT154" s="26"/>
      <c r="IU154" s="26"/>
      <c r="IV154" s="26"/>
      <c r="IW154" s="26"/>
      <c r="IX154" s="26"/>
      <c r="IY154" s="26"/>
      <c r="IZ154" s="26"/>
      <c r="JA154" s="26"/>
      <c r="JB154" s="26"/>
      <c r="JC154" s="26"/>
      <c r="JD154" s="26"/>
      <c r="JE154" s="26"/>
      <c r="JF154" s="26"/>
      <c r="JG154" s="26"/>
      <c r="JH154" s="26"/>
      <c r="JI154" s="26"/>
      <c r="JJ154" s="26"/>
      <c r="JK154" s="26"/>
      <c r="JL154" s="26"/>
      <c r="JM154" s="26"/>
      <c r="JN154" s="26"/>
      <c r="JO154" s="26"/>
      <c r="JP154" s="26"/>
      <c r="JQ154" s="26"/>
      <c r="JR154" s="26"/>
      <c r="JS154" s="26"/>
      <c r="JT154" s="26"/>
      <c r="JU154" s="26"/>
      <c r="JV154" s="26"/>
      <c r="JW154" s="26"/>
      <c r="JX154" s="26"/>
      <c r="JY154" s="26"/>
      <c r="JZ154" s="26"/>
      <c r="KA154" s="26"/>
      <c r="KB154" s="26"/>
      <c r="KC154" s="26"/>
      <c r="KD154" s="26"/>
      <c r="KE154" s="26"/>
      <c r="KF154" s="26"/>
      <c r="KG154" s="26"/>
      <c r="KH154" s="26"/>
      <c r="KI154" s="26"/>
      <c r="KJ154" s="26"/>
      <c r="KK154" s="26"/>
      <c r="KL154" s="26"/>
      <c r="KM154" s="26"/>
      <c r="KN154" s="26"/>
      <c r="KO154" s="26"/>
      <c r="KP154" s="26"/>
      <c r="KQ154" s="26"/>
      <c r="KR154" s="26"/>
      <c r="KS154" s="26"/>
      <c r="KT154" s="26"/>
      <c r="KU154" s="26"/>
      <c r="KV154" s="26"/>
      <c r="KW154" s="26"/>
      <c r="KX154" s="26"/>
      <c r="KY154" s="26"/>
      <c r="KZ154" s="26"/>
      <c r="LA154" s="26"/>
      <c r="LB154" s="26"/>
      <c r="LC154" s="26"/>
      <c r="LD154" s="26"/>
      <c r="LE154" s="26"/>
      <c r="LF154" s="26"/>
      <c r="LG154" s="26"/>
      <c r="LH154" s="26"/>
      <c r="LI154" s="26"/>
      <c r="LJ154" s="26"/>
      <c r="LK154" s="26"/>
      <c r="LL154" s="26"/>
      <c r="LM154" s="26"/>
      <c r="LN154" s="26"/>
      <c r="LO154" s="26"/>
      <c r="LP154" s="26"/>
      <c r="LQ154" s="26"/>
      <c r="LR154" s="26"/>
      <c r="LS154" s="26"/>
      <c r="LT154" s="26"/>
      <c r="LU154" s="26"/>
      <c r="LV154" s="26"/>
      <c r="LW154" s="26"/>
      <c r="LX154" s="26"/>
      <c r="LY154" s="26"/>
      <c r="LZ154" s="26"/>
      <c r="MA154" s="26"/>
      <c r="MB154" s="26"/>
      <c r="MC154" s="26"/>
      <c r="MD154" s="26"/>
      <c r="ME154" s="26"/>
      <c r="MF154" s="26"/>
      <c r="MG154" s="26"/>
      <c r="MH154" s="26"/>
      <c r="MI154" s="26"/>
      <c r="MJ154" s="26"/>
      <c r="MK154" s="26"/>
      <c r="ML154" s="26"/>
      <c r="MM154" s="26"/>
      <c r="MN154" s="26"/>
      <c r="MO154" s="26"/>
      <c r="MP154" s="26"/>
      <c r="MQ154" s="26"/>
      <c r="MR154" s="26"/>
      <c r="MS154" s="26"/>
      <c r="MT154" s="26"/>
      <c r="MU154" s="26"/>
      <c r="MV154" s="26"/>
      <c r="MW154" s="26"/>
      <c r="MX154" s="26"/>
      <c r="MY154" s="26"/>
      <c r="MZ154" s="26"/>
      <c r="NA154" s="26"/>
      <c r="NB154" s="26"/>
      <c r="NC154" s="26"/>
      <c r="ND154" s="26"/>
      <c r="NE154" s="26"/>
      <c r="NF154" s="26"/>
      <c r="NG154" s="26"/>
      <c r="NH154" s="26"/>
      <c r="NI154" s="26"/>
      <c r="NJ154" s="26"/>
      <c r="NK154" s="26"/>
      <c r="NL154" s="26"/>
      <c r="NM154" s="26"/>
      <c r="NN154" s="26"/>
      <c r="NO154" s="26"/>
      <c r="NP154" s="26"/>
      <c r="NQ154" s="26"/>
      <c r="NR154" s="26"/>
      <c r="NS154" s="26"/>
      <c r="NT154" s="26"/>
      <c r="NU154" s="26"/>
      <c r="NV154" s="26"/>
      <c r="NW154" s="26"/>
      <c r="NX154" s="26"/>
      <c r="NY154" s="26"/>
      <c r="NZ154" s="26"/>
      <c r="OA154" s="26"/>
      <c r="OB154" s="26"/>
      <c r="OC154" s="26"/>
      <c r="OD154" s="26"/>
      <c r="OE154" s="26"/>
      <c r="OF154" s="26"/>
      <c r="OG154" s="26"/>
      <c r="OH154" s="26"/>
      <c r="OI154" s="26"/>
      <c r="OJ154" s="26"/>
      <c r="OK154" s="26"/>
      <c r="OL154" s="26"/>
      <c r="OM154" s="26"/>
      <c r="ON154" s="26"/>
      <c r="OO154" s="26"/>
      <c r="OP154" s="26"/>
      <c r="OQ154" s="26"/>
      <c r="OR154" s="26"/>
      <c r="OS154" s="26"/>
      <c r="OT154" s="26"/>
      <c r="OU154" s="26"/>
      <c r="OV154" s="26"/>
      <c r="OW154" s="26"/>
      <c r="OX154" s="26"/>
      <c r="OY154" s="26"/>
      <c r="OZ154" s="26"/>
      <c r="PA154" s="26"/>
      <c r="PB154" s="26"/>
      <c r="PC154" s="26"/>
      <c r="PD154" s="26"/>
      <c r="PE154" s="26"/>
      <c r="PF154" s="26"/>
      <c r="PG154" s="26"/>
      <c r="PH154" s="26"/>
      <c r="PI154" s="26"/>
      <c r="PJ154" s="26"/>
      <c r="PK154" s="26"/>
      <c r="PL154" s="26"/>
      <c r="PM154" s="26"/>
      <c r="PN154" s="26"/>
      <c r="PO154" s="26"/>
      <c r="PP154" s="26"/>
      <c r="PQ154" s="26"/>
      <c r="PR154" s="26"/>
      <c r="PS154" s="26"/>
      <c r="PT154" s="26"/>
      <c r="PU154" s="26"/>
      <c r="PV154" s="26"/>
      <c r="PW154" s="26"/>
      <c r="PX154" s="26"/>
      <c r="PY154" s="26"/>
      <c r="PZ154" s="26"/>
      <c r="QA154" s="26"/>
      <c r="QB154" s="26"/>
      <c r="QC154" s="26"/>
      <c r="QD154" s="26"/>
      <c r="QE154" s="26"/>
      <c r="QF154" s="26"/>
      <c r="QG154" s="26"/>
      <c r="QH154" s="26"/>
      <c r="QI154" s="26"/>
      <c r="QJ154" s="26"/>
      <c r="QK154" s="26"/>
      <c r="QL154" s="26"/>
      <c r="QM154" s="26"/>
      <c r="QN154" s="26"/>
      <c r="QO154" s="26"/>
      <c r="QP154" s="26"/>
      <c r="QQ154" s="26"/>
      <c r="QR154" s="26"/>
      <c r="QS154" s="26"/>
      <c r="QT154" s="26"/>
      <c r="QU154" s="26"/>
      <c r="QV154" s="26"/>
      <c r="QW154" s="26"/>
      <c r="QX154" s="26"/>
      <c r="QY154" s="26"/>
      <c r="QZ154" s="26"/>
      <c r="RA154" s="26"/>
      <c r="RB154" s="26"/>
      <c r="RC154" s="26"/>
      <c r="RD154" s="26"/>
      <c r="RE154" s="26"/>
      <c r="RF154" s="26"/>
      <c r="RG154" s="26"/>
      <c r="RH154" s="26"/>
      <c r="RI154" s="26"/>
      <c r="RJ154" s="26"/>
      <c r="RK154" s="26"/>
      <c r="RL154" s="26"/>
      <c r="RM154" s="26"/>
      <c r="RN154" s="26"/>
      <c r="RO154" s="26"/>
      <c r="RP154" s="26"/>
      <c r="RQ154" s="26"/>
      <c r="RR154" s="26"/>
      <c r="RS154" s="26"/>
      <c r="RT154" s="26"/>
      <c r="RU154" s="26"/>
      <c r="RV154" s="26"/>
      <c r="RW154" s="26"/>
      <c r="RX154" s="26"/>
      <c r="RY154" s="26"/>
      <c r="RZ154" s="26"/>
      <c r="SA154" s="26"/>
      <c r="SB154" s="26"/>
      <c r="SC154" s="26"/>
      <c r="SD154" s="26"/>
      <c r="SE154" s="26"/>
      <c r="SF154" s="26"/>
      <c r="SG154" s="26"/>
      <c r="SH154" s="26"/>
      <c r="SI154" s="26"/>
      <c r="SJ154" s="26"/>
      <c r="SK154" s="26"/>
      <c r="SL154" s="26"/>
      <c r="SM154" s="26"/>
      <c r="SN154" s="26"/>
      <c r="SO154" s="26"/>
      <c r="SP154" s="26"/>
      <c r="SQ154" s="26"/>
      <c r="SR154" s="26"/>
      <c r="SS154" s="26"/>
      <c r="ST154" s="26"/>
      <c r="SU154" s="26"/>
      <c r="SV154" s="26"/>
      <c r="SW154" s="26"/>
      <c r="SX154" s="26"/>
      <c r="SY154" s="26"/>
      <c r="SZ154" s="26"/>
      <c r="TA154" s="26"/>
      <c r="TB154" s="26"/>
      <c r="TC154" s="26"/>
      <c r="TD154" s="26"/>
      <c r="TE154" s="26"/>
      <c r="TF154" s="26"/>
      <c r="TG154" s="26"/>
      <c r="TH154" s="26"/>
      <c r="TI154" s="26"/>
      <c r="TJ154" s="26"/>
      <c r="TK154" s="26"/>
      <c r="TL154" s="26"/>
      <c r="TM154" s="26"/>
      <c r="TN154" s="26"/>
      <c r="TO154" s="26"/>
      <c r="TP154" s="26"/>
      <c r="TQ154" s="26"/>
      <c r="TR154" s="26"/>
      <c r="TS154" s="26"/>
      <c r="TT154" s="26"/>
      <c r="TU154" s="26"/>
      <c r="TV154" s="26"/>
      <c r="TW154" s="26"/>
      <c r="TX154" s="26"/>
      <c r="TY154" s="26"/>
      <c r="TZ154" s="26"/>
      <c r="UA154" s="26"/>
      <c r="UB154" s="26"/>
      <c r="UC154" s="26"/>
      <c r="UD154" s="26"/>
      <c r="UE154" s="26"/>
      <c r="UF154" s="26"/>
      <c r="UG154" s="26"/>
      <c r="UH154" s="26"/>
      <c r="UI154" s="26"/>
      <c r="UJ154" s="26"/>
      <c r="UK154" s="26"/>
      <c r="UL154" s="26"/>
      <c r="UM154" s="26"/>
      <c r="UN154" s="26"/>
      <c r="UO154" s="26"/>
      <c r="UP154" s="26"/>
      <c r="UQ154" s="26"/>
      <c r="UR154" s="26"/>
      <c r="US154" s="26"/>
      <c r="UT154" s="26"/>
      <c r="UU154" s="26"/>
      <c r="UV154" s="26"/>
      <c r="UW154" s="26"/>
      <c r="UX154" s="26"/>
      <c r="UY154" s="26"/>
      <c r="UZ154" s="26"/>
      <c r="VA154" s="26"/>
      <c r="VB154" s="26"/>
      <c r="VC154" s="26"/>
      <c r="VD154" s="26"/>
      <c r="VE154" s="26"/>
      <c r="VF154" s="26"/>
      <c r="VG154" s="26"/>
      <c r="VH154" s="26"/>
      <c r="VI154" s="26"/>
      <c r="VJ154" s="26"/>
      <c r="VK154" s="26"/>
      <c r="VL154" s="26"/>
      <c r="VM154" s="26"/>
      <c r="VN154" s="26"/>
      <c r="VO154" s="26"/>
      <c r="VP154" s="26"/>
      <c r="VQ154" s="26"/>
      <c r="VR154" s="26"/>
      <c r="VS154" s="26"/>
      <c r="VT154" s="26"/>
      <c r="VU154" s="26"/>
      <c r="VV154" s="26"/>
      <c r="VW154" s="26"/>
      <c r="VX154" s="26"/>
      <c r="VY154" s="26"/>
      <c r="VZ154" s="26"/>
      <c r="WA154" s="26"/>
      <c r="WB154" s="26"/>
      <c r="WC154" s="26"/>
      <c r="WD154" s="26"/>
      <c r="WE154" s="26"/>
      <c r="WF154" s="26"/>
      <c r="WG154" s="26"/>
      <c r="WH154" s="26"/>
      <c r="WI154" s="26"/>
      <c r="WJ154" s="26"/>
      <c r="WK154" s="26"/>
      <c r="WL154" s="26"/>
      <c r="WM154" s="26"/>
      <c r="WN154" s="26"/>
      <c r="WO154" s="26"/>
      <c r="WP154" s="26"/>
      <c r="WQ154" s="26"/>
      <c r="WR154" s="26"/>
      <c r="WS154" s="26"/>
      <c r="WT154" s="26"/>
      <c r="WU154" s="26"/>
      <c r="WV154" s="26"/>
      <c r="WW154" s="26"/>
      <c r="WX154" s="26"/>
      <c r="WY154" s="26"/>
      <c r="WZ154" s="26"/>
      <c r="XA154" s="26"/>
      <c r="XB154" s="26"/>
      <c r="XC154" s="26"/>
      <c r="XD154" s="26"/>
      <c r="XE154" s="26"/>
      <c r="XF154" s="26"/>
      <c r="XG154" s="26"/>
      <c r="XH154" s="26"/>
      <c r="XI154" s="26"/>
      <c r="XJ154" s="26"/>
      <c r="XK154" s="26"/>
      <c r="XL154" s="26"/>
      <c r="XM154" s="26"/>
      <c r="XN154" s="26"/>
      <c r="XO154" s="26"/>
      <c r="XP154" s="26"/>
      <c r="XQ154" s="26"/>
      <c r="XR154" s="26"/>
      <c r="XS154" s="26"/>
      <c r="XT154" s="26"/>
      <c r="XU154" s="26"/>
      <c r="XV154" s="26"/>
      <c r="XW154" s="26"/>
      <c r="XX154" s="26"/>
      <c r="XY154" s="26"/>
      <c r="XZ154" s="26"/>
      <c r="YA154" s="26"/>
      <c r="YB154" s="26"/>
      <c r="YC154" s="26"/>
      <c r="YD154" s="26"/>
      <c r="YE154" s="26"/>
      <c r="YF154" s="26"/>
      <c r="YG154" s="26"/>
      <c r="YH154" s="26"/>
      <c r="YI154" s="26"/>
      <c r="YJ154" s="26"/>
      <c r="YK154" s="26"/>
      <c r="YL154" s="26"/>
      <c r="YM154" s="26"/>
      <c r="YN154" s="26"/>
      <c r="YO154" s="26"/>
      <c r="YP154" s="26"/>
      <c r="YQ154" s="26"/>
      <c r="YR154" s="26"/>
      <c r="YS154" s="26"/>
      <c r="YT154" s="26"/>
      <c r="YU154" s="26"/>
      <c r="YV154" s="26"/>
      <c r="YW154" s="26"/>
      <c r="YX154" s="26"/>
      <c r="YY154" s="26"/>
      <c r="YZ154" s="26"/>
      <c r="ZA154" s="26"/>
      <c r="ZB154" s="26"/>
      <c r="ZC154" s="26"/>
      <c r="ZD154" s="26"/>
      <c r="ZE154" s="26"/>
      <c r="ZF154" s="26"/>
      <c r="ZG154" s="26"/>
      <c r="ZH154" s="26"/>
      <c r="ZI154" s="26"/>
      <c r="ZJ154" s="26"/>
      <c r="ZK154" s="26"/>
      <c r="ZL154" s="26"/>
      <c r="ZM154" s="26"/>
      <c r="ZN154" s="26"/>
      <c r="ZO154" s="26"/>
      <c r="ZP154" s="26"/>
      <c r="ZQ154" s="26"/>
      <c r="ZR154" s="26"/>
      <c r="ZS154" s="26"/>
      <c r="ZT154" s="26"/>
      <c r="ZU154" s="26"/>
      <c r="ZV154" s="26"/>
      <c r="ZW154" s="26"/>
      <c r="ZX154" s="26"/>
      <c r="ZY154" s="26"/>
      <c r="ZZ154" s="26"/>
      <c r="AAA154" s="26"/>
      <c r="AAB154" s="26"/>
      <c r="AAC154" s="26"/>
      <c r="AAD154" s="26"/>
      <c r="AAE154" s="26"/>
      <c r="AAF154" s="26"/>
      <c r="AAG154" s="26"/>
      <c r="AAH154" s="26"/>
      <c r="AAI154" s="26"/>
      <c r="AAJ154" s="26"/>
      <c r="AAK154" s="26"/>
      <c r="AAL154" s="26"/>
      <c r="AAM154" s="26"/>
      <c r="AAN154" s="26"/>
      <c r="AAO154" s="26"/>
      <c r="AAP154" s="26"/>
      <c r="AAQ154" s="26"/>
      <c r="AAR154" s="26"/>
      <c r="AAS154" s="26"/>
      <c r="AAT154" s="26"/>
      <c r="AAU154" s="26"/>
      <c r="AAV154" s="26"/>
      <c r="AAW154" s="26"/>
      <c r="AAX154" s="26"/>
      <c r="AAY154" s="26"/>
      <c r="AAZ154" s="26"/>
      <c r="ABA154" s="26"/>
      <c r="ABB154" s="26"/>
      <c r="ABC154" s="26"/>
      <c r="ABD154" s="26"/>
      <c r="ABE154" s="26"/>
      <c r="ABF154" s="26"/>
      <c r="ABG154" s="26"/>
      <c r="ABH154" s="26"/>
      <c r="ABI154" s="26"/>
      <c r="ABJ154" s="26"/>
      <c r="ABK154" s="26"/>
      <c r="ABL154" s="26"/>
      <c r="ABM154" s="26"/>
      <c r="ABN154" s="26"/>
      <c r="ABO154" s="26"/>
      <c r="ABP154" s="26"/>
      <c r="ABQ154" s="26"/>
      <c r="ABR154" s="26"/>
      <c r="ABS154" s="26"/>
      <c r="ABT154" s="26"/>
      <c r="ABU154" s="26"/>
      <c r="ABV154" s="26"/>
      <c r="ABW154" s="26"/>
      <c r="ABX154" s="26"/>
      <c r="ABY154" s="26"/>
      <c r="ABZ154" s="26"/>
      <c r="ACA154" s="26"/>
      <c r="ACB154" s="26"/>
      <c r="ACC154" s="26"/>
      <c r="ACD154" s="26"/>
      <c r="ACE154" s="26"/>
      <c r="ACF154" s="26"/>
      <c r="ACG154" s="26"/>
      <c r="ACH154" s="26"/>
      <c r="ACI154" s="26"/>
      <c r="ACJ154" s="26"/>
      <c r="ACK154" s="26"/>
      <c r="ACL154" s="26"/>
      <c r="ACM154" s="26"/>
      <c r="ACN154" s="26"/>
      <c r="ACO154" s="26"/>
      <c r="ACP154" s="26"/>
      <c r="ACQ154" s="26"/>
      <c r="ACR154" s="26"/>
      <c r="ACS154" s="26"/>
      <c r="ACT154" s="26"/>
      <c r="ACU154" s="26"/>
      <c r="ACV154" s="26"/>
      <c r="ACW154" s="26"/>
      <c r="ACX154" s="26"/>
      <c r="ACY154" s="26"/>
      <c r="ACZ154" s="26"/>
      <c r="ADA154" s="26"/>
      <c r="ADB154" s="26"/>
      <c r="ADC154" s="26"/>
      <c r="ADD154" s="26"/>
      <c r="ADE154" s="26"/>
      <c r="ADF154" s="26"/>
      <c r="ADG154" s="26"/>
      <c r="ADH154" s="26"/>
      <c r="ADI154" s="26"/>
      <c r="ADJ154" s="26"/>
      <c r="ADK154" s="26"/>
      <c r="ADL154" s="26"/>
      <c r="ADM154" s="26"/>
      <c r="ADN154" s="26"/>
      <c r="ADO154" s="26"/>
      <c r="ADP154" s="26"/>
      <c r="ADQ154" s="26"/>
      <c r="ADR154" s="26"/>
      <c r="ADS154" s="26"/>
      <c r="ADT154" s="26"/>
      <c r="ADU154" s="26"/>
      <c r="ADV154" s="26"/>
      <c r="ADW154" s="26"/>
      <c r="ADX154" s="26"/>
      <c r="ADY154" s="26"/>
      <c r="ADZ154" s="26"/>
      <c r="AEA154" s="26"/>
      <c r="AEB154" s="26"/>
      <c r="AEC154" s="26"/>
      <c r="AED154" s="26"/>
      <c r="AEE154" s="26"/>
      <c r="AEF154" s="26"/>
      <c r="AEG154" s="26"/>
      <c r="AEH154" s="26"/>
      <c r="AEI154" s="26"/>
      <c r="AEJ154" s="26"/>
      <c r="AEK154" s="26"/>
      <c r="AEL154" s="26"/>
      <c r="AEM154" s="26"/>
      <c r="AEN154" s="26"/>
      <c r="AEO154" s="26"/>
      <c r="AEP154" s="26"/>
      <c r="AEQ154" s="26"/>
      <c r="AER154" s="26"/>
      <c r="AES154" s="26"/>
      <c r="AET154" s="26"/>
      <c r="AEU154" s="26"/>
      <c r="AEV154" s="26"/>
      <c r="AEW154" s="26"/>
      <c r="AEX154" s="26"/>
      <c r="AEY154" s="26"/>
      <c r="AEZ154" s="26"/>
      <c r="AFA154" s="26"/>
      <c r="AFB154" s="26"/>
      <c r="AFC154" s="26"/>
      <c r="AFD154" s="26"/>
      <c r="AFE154" s="26"/>
      <c r="AFF154" s="26"/>
      <c r="AFG154" s="26"/>
      <c r="AFH154" s="26"/>
      <c r="AFI154" s="26"/>
      <c r="AFJ154" s="26"/>
      <c r="AFK154" s="26"/>
      <c r="AFL154" s="26"/>
      <c r="AFM154" s="26"/>
      <c r="AFN154" s="26"/>
      <c r="AFO154" s="26"/>
      <c r="AFP154" s="26"/>
      <c r="AFQ154" s="26"/>
      <c r="AFR154" s="26"/>
      <c r="AFS154" s="26"/>
      <c r="AFT154" s="26"/>
      <c r="AFU154" s="26"/>
      <c r="AFV154" s="26"/>
      <c r="AFW154" s="26"/>
      <c r="AFX154" s="26"/>
      <c r="AFY154" s="26"/>
      <c r="AFZ154" s="26"/>
      <c r="AGA154" s="26"/>
      <c r="AGB154" s="26"/>
      <c r="AGC154" s="26"/>
      <c r="AGD154" s="26"/>
      <c r="AGE154" s="26"/>
      <c r="AGF154" s="26"/>
      <c r="AGG154" s="26"/>
      <c r="AGH154" s="26"/>
      <c r="AGI154" s="26"/>
      <c r="AGJ154" s="26"/>
      <c r="AGK154" s="26"/>
      <c r="AGL154" s="26"/>
      <c r="AGM154" s="26"/>
      <c r="AGN154" s="26"/>
      <c r="AGO154" s="26"/>
      <c r="AGP154" s="26"/>
      <c r="AGQ154" s="26"/>
      <c r="AGR154" s="26"/>
      <c r="AGS154" s="26"/>
      <c r="AGT154" s="26"/>
      <c r="AGU154" s="26"/>
      <c r="AGV154" s="26"/>
      <c r="AGW154" s="26"/>
      <c r="AGX154" s="26"/>
      <c r="AGY154" s="26"/>
      <c r="AGZ154" s="26"/>
      <c r="AHA154" s="26"/>
      <c r="AHB154" s="26"/>
      <c r="AHC154" s="26"/>
      <c r="AHD154" s="26"/>
      <c r="AHE154" s="26"/>
      <c r="AHF154" s="26"/>
      <c r="AHG154" s="26"/>
      <c r="AHH154" s="26"/>
      <c r="AHI154" s="26"/>
      <c r="AHJ154" s="26"/>
      <c r="AHK154" s="26"/>
      <c r="AHL154" s="26"/>
      <c r="AHM154" s="26"/>
      <c r="AHN154" s="26"/>
      <c r="AHO154" s="26"/>
      <c r="AHP154" s="26"/>
      <c r="AHQ154" s="26"/>
      <c r="AHR154" s="26"/>
      <c r="AHS154" s="26"/>
      <c r="AHT154" s="26"/>
      <c r="AHU154" s="26"/>
      <c r="AHV154" s="26"/>
      <c r="AHW154" s="26"/>
      <c r="AHX154" s="26"/>
      <c r="AHY154" s="26"/>
      <c r="AHZ154" s="26"/>
      <c r="AIA154" s="26"/>
      <c r="AIB154" s="26"/>
      <c r="AIC154" s="26"/>
      <c r="AID154" s="26"/>
      <c r="AIE154" s="26"/>
      <c r="AIF154" s="26"/>
      <c r="AIG154" s="26"/>
      <c r="AIH154" s="26"/>
      <c r="AII154" s="26"/>
      <c r="AIJ154" s="26"/>
      <c r="AIK154" s="26"/>
      <c r="AIL154" s="26"/>
      <c r="AIM154" s="26"/>
      <c r="AIN154" s="26"/>
      <c r="AIO154" s="26"/>
      <c r="AIP154" s="26"/>
      <c r="AIQ154" s="26"/>
      <c r="AIR154" s="26"/>
      <c r="AIS154" s="26"/>
      <c r="AIT154" s="26"/>
      <c r="AIU154" s="26"/>
      <c r="AIV154" s="26"/>
      <c r="AIW154" s="26"/>
      <c r="AIX154" s="26"/>
      <c r="AIY154" s="26"/>
      <c r="AIZ154" s="26"/>
      <c r="AJA154" s="26"/>
      <c r="AJB154" s="26"/>
      <c r="AJC154" s="26"/>
      <c r="AJD154" s="26"/>
      <c r="AJE154" s="26"/>
      <c r="AJF154" s="26"/>
      <c r="AJG154" s="26"/>
      <c r="AJH154" s="26"/>
      <c r="AJI154" s="26"/>
      <c r="AJJ154" s="26"/>
      <c r="AJK154" s="26"/>
      <c r="AJL154" s="26"/>
      <c r="AJM154" s="26"/>
      <c r="AJN154" s="26"/>
      <c r="AJO154" s="26"/>
      <c r="AJP154" s="26"/>
      <c r="AJQ154" s="26"/>
      <c r="AJR154" s="26"/>
      <c r="AJS154" s="26"/>
      <c r="AJT154" s="26"/>
      <c r="AJU154" s="26"/>
      <c r="AJV154" s="26"/>
      <c r="AJW154" s="26"/>
      <c r="AJX154" s="26"/>
      <c r="AJY154" s="26"/>
      <c r="AJZ154" s="26"/>
      <c r="AKA154" s="26"/>
      <c r="AKB154" s="26"/>
      <c r="AKC154" s="26"/>
      <c r="AKD154" s="26"/>
      <c r="AKE154" s="26"/>
      <c r="AKF154" s="26"/>
      <c r="AKG154" s="26"/>
      <c r="AKH154" s="26"/>
      <c r="AKI154" s="26"/>
      <c r="AKJ154" s="26"/>
      <c r="AKK154" s="26"/>
      <c r="AKL154" s="26"/>
      <c r="AKM154" s="26"/>
      <c r="AKN154" s="26"/>
      <c r="AKO154" s="26"/>
      <c r="AKP154" s="26"/>
      <c r="AKQ154" s="26"/>
      <c r="AKR154" s="26"/>
      <c r="AKS154" s="26"/>
      <c r="AKT154" s="26"/>
      <c r="AKU154" s="26"/>
      <c r="AKV154" s="26"/>
      <c r="AKW154" s="26"/>
      <c r="AKX154" s="26"/>
      <c r="AKY154" s="26"/>
      <c r="AKZ154" s="26"/>
      <c r="ALA154" s="26"/>
      <c r="ALB154" s="26"/>
      <c r="ALC154" s="26"/>
      <c r="ALD154" s="26"/>
      <c r="ALE154" s="26"/>
      <c r="ALF154" s="26"/>
      <c r="ALG154" s="26"/>
      <c r="ALH154" s="26"/>
      <c r="ALI154" s="26"/>
      <c r="ALJ154" s="26"/>
      <c r="ALK154" s="26"/>
      <c r="ALL154" s="26"/>
      <c r="ALM154" s="26"/>
      <c r="ALN154" s="26"/>
      <c r="ALO154" s="26"/>
      <c r="ALP154" s="26"/>
      <c r="ALQ154" s="26"/>
      <c r="ALR154" s="26"/>
      <c r="ALS154" s="26"/>
      <c r="ALT154" s="26"/>
      <c r="ALU154" s="26"/>
      <c r="ALV154" s="26"/>
      <c r="ALW154" s="26"/>
      <c r="ALX154" s="26"/>
      <c r="ALY154" s="26"/>
      <c r="ALZ154" s="26"/>
      <c r="AMA154" s="26"/>
      <c r="AMB154" s="26"/>
      <c r="AMC154" s="26"/>
      <c r="AMD154" s="26"/>
      <c r="AME154" s="26"/>
      <c r="AMF154" s="26"/>
      <c r="AMG154" s="26"/>
      <c r="AMH154" s="26"/>
      <c r="AMI154" s="26"/>
      <c r="AMJ154" s="26"/>
      <c r="AMK154" s="26"/>
      <c r="AML154" s="26"/>
      <c r="AMM154" s="26"/>
      <c r="AMN154" s="26"/>
      <c r="AMO154" s="26"/>
      <c r="AMP154" s="26"/>
      <c r="AMQ154" s="26"/>
      <c r="AMR154" s="26"/>
      <c r="AMS154" s="26"/>
      <c r="AMT154" s="26"/>
      <c r="AMU154" s="26"/>
      <c r="AMV154" s="26"/>
      <c r="AMW154" s="26"/>
      <c r="AMX154" s="26"/>
      <c r="AMY154" s="26"/>
      <c r="AMZ154" s="26"/>
      <c r="ANA154" s="26"/>
      <c r="ANB154" s="26"/>
      <c r="ANC154" s="26"/>
      <c r="AND154" s="26"/>
      <c r="ANE154" s="26"/>
      <c r="ANF154" s="26"/>
      <c r="ANG154" s="26"/>
      <c r="ANH154" s="26"/>
      <c r="ANI154" s="26"/>
      <c r="ANJ154" s="26"/>
      <c r="ANK154" s="26"/>
      <c r="ANL154" s="26"/>
      <c r="ANM154" s="26"/>
      <c r="ANN154" s="26"/>
      <c r="ANO154" s="26"/>
      <c r="ANP154" s="26"/>
      <c r="ANQ154" s="26"/>
      <c r="ANR154" s="26"/>
      <c r="ANS154" s="26"/>
      <c r="ANT154" s="26"/>
      <c r="ANU154" s="26"/>
      <c r="ANV154" s="26"/>
      <c r="ANW154" s="26"/>
      <c r="ANX154" s="26"/>
      <c r="ANY154" s="26"/>
      <c r="ANZ154" s="26"/>
      <c r="AOA154" s="26"/>
      <c r="AOB154" s="26"/>
      <c r="AOC154" s="26"/>
      <c r="AOD154" s="26"/>
      <c r="AOE154" s="26"/>
      <c r="AOF154" s="26"/>
      <c r="AOG154" s="26"/>
      <c r="AOH154" s="26"/>
      <c r="AOI154" s="26"/>
      <c r="AOJ154" s="26"/>
      <c r="AOK154" s="26"/>
      <c r="AOL154" s="26"/>
      <c r="AOM154" s="26"/>
      <c r="AON154" s="26"/>
      <c r="AOO154" s="26"/>
      <c r="AOP154" s="26"/>
      <c r="AOQ154" s="26"/>
      <c r="AOR154" s="26"/>
      <c r="AOS154" s="26"/>
      <c r="AOT154" s="26"/>
      <c r="AOU154" s="26"/>
      <c r="AOV154" s="26"/>
      <c r="AOW154" s="26"/>
      <c r="AOX154" s="26"/>
      <c r="AOY154" s="26"/>
      <c r="AOZ154" s="26"/>
      <c r="APA154" s="26"/>
      <c r="APB154" s="26"/>
      <c r="APC154" s="26"/>
      <c r="APD154" s="26"/>
      <c r="APE154" s="26"/>
      <c r="APF154" s="26"/>
      <c r="APG154" s="26"/>
      <c r="APH154" s="26"/>
      <c r="API154" s="26"/>
      <c r="APJ154" s="26"/>
      <c r="APK154" s="26"/>
      <c r="APL154" s="26"/>
      <c r="APM154" s="26"/>
      <c r="APN154" s="26"/>
      <c r="APO154" s="26"/>
      <c r="APP154" s="26"/>
      <c r="APQ154" s="26"/>
      <c r="APR154" s="26"/>
      <c r="APS154" s="26"/>
      <c r="APT154" s="26"/>
      <c r="APU154" s="26"/>
      <c r="APV154" s="26"/>
      <c r="APW154" s="26"/>
      <c r="APX154" s="26"/>
      <c r="APY154" s="26"/>
      <c r="APZ154" s="26"/>
      <c r="AQA154" s="26"/>
      <c r="AQB154" s="26"/>
      <c r="AQC154" s="26"/>
      <c r="AQD154" s="26"/>
      <c r="AQE154" s="26"/>
      <c r="AQF154" s="26"/>
      <c r="AQG154" s="26"/>
      <c r="AQH154" s="26"/>
      <c r="AQI154" s="26"/>
      <c r="AQJ154" s="26"/>
      <c r="AQK154" s="26"/>
      <c r="AQL154" s="26"/>
      <c r="AQM154" s="26"/>
      <c r="AQN154" s="26"/>
      <c r="AQO154" s="26"/>
      <c r="AQP154" s="26"/>
      <c r="AQQ154" s="26"/>
      <c r="AQR154" s="26"/>
      <c r="AQS154" s="26"/>
      <c r="AQT154" s="26"/>
      <c r="AQU154" s="26"/>
      <c r="AQV154" s="26"/>
      <c r="AQW154" s="26"/>
      <c r="AQX154" s="26"/>
      <c r="AQY154" s="26"/>
      <c r="AQZ154" s="26"/>
      <c r="ARA154" s="26"/>
      <c r="ARB154" s="26"/>
      <c r="ARC154" s="26"/>
      <c r="ARD154" s="26"/>
      <c r="ARE154" s="26"/>
      <c r="ARF154" s="26"/>
      <c r="ARG154" s="26"/>
      <c r="ARH154" s="26"/>
      <c r="ARI154" s="26"/>
      <c r="ARJ154" s="26"/>
      <c r="ARK154" s="26"/>
      <c r="ARL154" s="26"/>
      <c r="ARM154" s="26"/>
      <c r="ARN154" s="26"/>
      <c r="ARO154" s="26"/>
      <c r="ARP154" s="26"/>
      <c r="ARQ154" s="26"/>
      <c r="ARR154" s="26"/>
      <c r="ARS154" s="26"/>
      <c r="ART154" s="26"/>
      <c r="ARU154" s="26"/>
      <c r="ARV154" s="26"/>
      <c r="ARW154" s="26"/>
      <c r="ARX154" s="26"/>
      <c r="ARY154" s="26"/>
      <c r="ARZ154" s="26"/>
      <c r="ASA154" s="26"/>
      <c r="ASB154" s="26"/>
      <c r="ASC154" s="26"/>
      <c r="ASD154" s="26"/>
      <c r="ASE154" s="26"/>
      <c r="ASF154" s="26"/>
      <c r="ASG154" s="26"/>
      <c r="ASH154" s="26"/>
      <c r="ASI154" s="26"/>
      <c r="ASJ154" s="26"/>
      <c r="ASK154" s="26"/>
      <c r="ASL154" s="26"/>
      <c r="ASM154" s="26"/>
      <c r="ASN154" s="26"/>
      <c r="ASO154" s="26"/>
      <c r="ASP154" s="26"/>
      <c r="ASQ154" s="26"/>
      <c r="ASR154" s="26"/>
      <c r="ASS154" s="26"/>
      <c r="AST154" s="26"/>
      <c r="ASU154" s="26"/>
      <c r="ASV154" s="26"/>
      <c r="ASW154" s="26"/>
      <c r="ASX154" s="26"/>
      <c r="ASY154" s="26"/>
      <c r="ASZ154" s="26"/>
      <c r="ATA154" s="26"/>
      <c r="ATB154" s="26"/>
      <c r="ATC154" s="26"/>
      <c r="ATD154" s="26"/>
      <c r="ATE154" s="26"/>
      <c r="ATF154" s="26"/>
      <c r="ATG154" s="26"/>
      <c r="ATH154" s="26"/>
      <c r="ATI154" s="26"/>
      <c r="ATJ154" s="26"/>
      <c r="ATK154" s="26"/>
      <c r="ATL154" s="26"/>
      <c r="ATM154" s="26"/>
      <c r="ATN154" s="26"/>
      <c r="ATO154" s="26"/>
      <c r="ATP154" s="26"/>
      <c r="ATQ154" s="26"/>
      <c r="ATR154" s="26"/>
      <c r="ATS154" s="26"/>
      <c r="ATT154" s="26"/>
      <c r="ATU154" s="26"/>
      <c r="ATV154" s="26"/>
      <c r="ATW154" s="26"/>
      <c r="ATX154" s="26"/>
      <c r="ATY154" s="26"/>
      <c r="ATZ154" s="26"/>
      <c r="AUA154" s="26"/>
      <c r="AUB154" s="26"/>
      <c r="AUC154" s="26"/>
      <c r="AUD154" s="26"/>
      <c r="AUE154" s="26"/>
      <c r="AUF154" s="26"/>
      <c r="AUG154" s="26"/>
      <c r="AUH154" s="26"/>
      <c r="AUI154" s="26"/>
      <c r="AUJ154" s="26"/>
      <c r="AUK154" s="26"/>
      <c r="AUL154" s="26"/>
      <c r="AUM154" s="26"/>
      <c r="AUN154" s="26"/>
      <c r="AUO154" s="26"/>
      <c r="AUP154" s="26"/>
      <c r="AUQ154" s="26"/>
      <c r="AUR154" s="26"/>
      <c r="AUS154" s="26"/>
      <c r="AUT154" s="26"/>
      <c r="AUU154" s="26"/>
      <c r="AUV154" s="26"/>
      <c r="AUW154" s="26"/>
      <c r="AUX154" s="26"/>
      <c r="AUY154" s="26"/>
      <c r="AUZ154" s="26"/>
      <c r="AVA154" s="26"/>
      <c r="AVB154" s="26"/>
      <c r="AVC154" s="26"/>
      <c r="AVD154" s="26"/>
      <c r="AVE154" s="26"/>
      <c r="AVF154" s="26"/>
      <c r="AVG154" s="26"/>
      <c r="AVH154" s="26"/>
      <c r="AVI154" s="26"/>
      <c r="AVJ154" s="26"/>
      <c r="AVK154" s="26"/>
      <c r="AVL154" s="26"/>
      <c r="AVM154" s="26"/>
      <c r="AVN154" s="26"/>
      <c r="AVO154" s="26"/>
      <c r="AVP154" s="26"/>
      <c r="AVQ154" s="26"/>
      <c r="AVR154" s="26"/>
      <c r="AVS154" s="26"/>
      <c r="AVT154" s="26"/>
      <c r="AVU154" s="26"/>
      <c r="AVV154" s="26"/>
      <c r="AVW154" s="26"/>
      <c r="AVX154" s="26"/>
      <c r="AVY154" s="26"/>
      <c r="AVZ154" s="26"/>
      <c r="AWA154" s="26"/>
      <c r="AWB154" s="26"/>
      <c r="AWC154" s="26"/>
      <c r="AWD154" s="26"/>
      <c r="AWE154" s="26"/>
      <c r="AWF154" s="26"/>
      <c r="AWG154" s="26"/>
      <c r="AWH154" s="26"/>
      <c r="AWI154" s="26"/>
      <c r="AWJ154" s="26"/>
      <c r="AWK154" s="26"/>
      <c r="AWL154" s="26"/>
      <c r="AWM154" s="26"/>
      <c r="AWN154" s="26"/>
      <c r="AWO154" s="26"/>
      <c r="AWP154" s="26"/>
      <c r="AWQ154" s="26"/>
      <c r="AWR154" s="26"/>
      <c r="AWS154" s="26"/>
      <c r="AWT154" s="26"/>
      <c r="AWU154" s="26"/>
      <c r="AWV154" s="26"/>
      <c r="AWW154" s="26"/>
      <c r="AWX154" s="26"/>
      <c r="AWY154" s="26"/>
      <c r="AWZ154" s="26"/>
      <c r="AXA154" s="26"/>
      <c r="AXB154" s="26"/>
      <c r="AXC154" s="26"/>
      <c r="AXD154" s="26"/>
      <c r="AXE154" s="26"/>
      <c r="AXF154" s="26"/>
      <c r="AXG154" s="26"/>
      <c r="AXH154" s="26"/>
      <c r="AXI154" s="26"/>
      <c r="AXJ154" s="26"/>
      <c r="AXK154" s="26"/>
      <c r="AXL154" s="26"/>
      <c r="AXM154" s="26"/>
      <c r="AXN154" s="26"/>
      <c r="AXO154" s="26"/>
      <c r="AXP154" s="26"/>
      <c r="AXQ154" s="26"/>
      <c r="AXR154" s="26"/>
      <c r="AXS154" s="26"/>
      <c r="AXT154" s="26"/>
      <c r="AXU154" s="26"/>
      <c r="AXV154" s="26"/>
      <c r="AXW154" s="26"/>
      <c r="AXX154" s="26"/>
      <c r="AXY154" s="26"/>
      <c r="AXZ154" s="26"/>
      <c r="AYA154" s="26"/>
      <c r="AYB154" s="26"/>
      <c r="AYC154" s="26"/>
      <c r="AYD154" s="26"/>
      <c r="AYE154" s="26"/>
      <c r="AYF154" s="26"/>
      <c r="AYG154" s="26"/>
      <c r="AYH154" s="26"/>
      <c r="AYI154" s="26"/>
      <c r="AYJ154" s="26"/>
      <c r="AYK154" s="26"/>
      <c r="AYL154" s="26"/>
      <c r="AYM154" s="26"/>
      <c r="AYN154" s="26"/>
      <c r="AYO154" s="26"/>
      <c r="AYP154" s="26"/>
      <c r="AYQ154" s="26"/>
      <c r="AYR154" s="26"/>
      <c r="AYS154" s="26"/>
      <c r="AYT154" s="26"/>
      <c r="AYU154" s="26"/>
      <c r="AYV154" s="26"/>
      <c r="AYW154" s="26"/>
      <c r="AYX154" s="26"/>
      <c r="AYY154" s="26"/>
      <c r="AYZ154" s="26"/>
      <c r="AZA154" s="26"/>
      <c r="AZB154" s="26"/>
      <c r="AZC154" s="26"/>
      <c r="AZD154" s="26"/>
      <c r="AZE154" s="26"/>
      <c r="AZF154" s="26"/>
      <c r="AZG154" s="26"/>
      <c r="AZH154" s="26"/>
      <c r="AZI154" s="26"/>
      <c r="AZJ154" s="26"/>
      <c r="AZK154" s="26"/>
      <c r="AZL154" s="26"/>
      <c r="AZM154" s="26"/>
      <c r="AZN154" s="26"/>
      <c r="AZO154" s="26"/>
      <c r="AZP154" s="26"/>
      <c r="AZQ154" s="26"/>
      <c r="AZR154" s="26"/>
      <c r="AZS154" s="26"/>
      <c r="AZT154" s="26"/>
      <c r="AZU154" s="26"/>
      <c r="AZV154" s="26"/>
      <c r="AZW154" s="26"/>
      <c r="AZX154" s="26"/>
      <c r="AZY154" s="26"/>
      <c r="AZZ154" s="26"/>
      <c r="BAA154" s="26"/>
      <c r="BAB154" s="26"/>
      <c r="BAC154" s="26"/>
      <c r="BAD154" s="26"/>
      <c r="BAE154" s="26"/>
      <c r="BAF154" s="26"/>
      <c r="BAG154" s="26"/>
      <c r="BAH154" s="26"/>
      <c r="BAI154" s="26"/>
      <c r="BAJ154" s="26"/>
      <c r="BAK154" s="26"/>
      <c r="BAL154" s="26"/>
      <c r="BAM154" s="26"/>
      <c r="BAN154" s="26"/>
      <c r="BAO154" s="26"/>
      <c r="BAP154" s="26"/>
      <c r="BAQ154" s="26"/>
      <c r="BAR154" s="26"/>
      <c r="BAS154" s="26"/>
      <c r="BAT154" s="26"/>
      <c r="BAU154" s="26"/>
      <c r="BAV154" s="26"/>
      <c r="BAW154" s="26"/>
      <c r="BAX154" s="26"/>
      <c r="BAY154" s="26"/>
      <c r="BAZ154" s="26"/>
      <c r="BBA154" s="26"/>
      <c r="BBB154" s="26"/>
      <c r="BBC154" s="26"/>
      <c r="BBD154" s="26"/>
      <c r="BBE154" s="26"/>
      <c r="BBF154" s="26"/>
      <c r="BBG154" s="26"/>
      <c r="BBH154" s="26"/>
      <c r="BBI154" s="26"/>
      <c r="BBJ154" s="26"/>
      <c r="BBK154" s="26"/>
      <c r="BBL154" s="26"/>
      <c r="BBM154" s="26"/>
      <c r="BBN154" s="26"/>
      <c r="BBO154" s="26"/>
      <c r="BBP154" s="26"/>
      <c r="BBQ154" s="26"/>
      <c r="BBR154" s="26"/>
      <c r="BBS154" s="26"/>
      <c r="BBT154" s="26"/>
      <c r="BBU154" s="26"/>
      <c r="BBV154" s="26"/>
      <c r="BBW154" s="26"/>
      <c r="BBX154" s="26"/>
      <c r="BBY154" s="26"/>
      <c r="BBZ154" s="26"/>
      <c r="BCA154" s="26"/>
      <c r="BCB154" s="26"/>
      <c r="BCC154" s="26"/>
      <c r="BCD154" s="26"/>
      <c r="BCE154" s="26"/>
      <c r="BCF154" s="26"/>
      <c r="BCG154" s="26"/>
      <c r="BCH154" s="26"/>
      <c r="BCI154" s="26"/>
      <c r="BCJ154" s="26"/>
      <c r="BCK154" s="26"/>
      <c r="BCL154" s="26"/>
      <c r="BCM154" s="26"/>
      <c r="BCN154" s="26"/>
      <c r="BCO154" s="26"/>
      <c r="BCP154" s="26"/>
      <c r="BCQ154" s="26"/>
      <c r="BCR154" s="26"/>
      <c r="BCS154" s="26"/>
      <c r="BCT154" s="26"/>
      <c r="BCU154" s="26"/>
      <c r="BCV154" s="26"/>
      <c r="BCW154" s="26"/>
      <c r="BCX154" s="26"/>
      <c r="BCY154" s="26"/>
      <c r="BCZ154" s="26"/>
      <c r="BDA154" s="26"/>
      <c r="BDB154" s="26"/>
      <c r="BDC154" s="26"/>
      <c r="BDD154" s="26"/>
      <c r="BDE154" s="26"/>
      <c r="BDF154" s="26"/>
      <c r="BDG154" s="26"/>
      <c r="BDH154" s="26"/>
      <c r="BDI154" s="26"/>
      <c r="BDJ154" s="26"/>
      <c r="BDK154" s="26"/>
      <c r="BDL154" s="26"/>
      <c r="BDM154" s="26"/>
      <c r="BDN154" s="26"/>
      <c r="BDO154" s="26"/>
      <c r="BDP154" s="26"/>
      <c r="BDQ154" s="26"/>
      <c r="BDR154" s="26"/>
      <c r="BDS154" s="26"/>
      <c r="BDT154" s="26"/>
      <c r="BDU154" s="26"/>
      <c r="BDV154" s="26"/>
      <c r="BDW154" s="26"/>
      <c r="BDX154" s="26"/>
      <c r="BDY154" s="26"/>
      <c r="BDZ154" s="26"/>
      <c r="BEA154" s="26"/>
      <c r="BEB154" s="26"/>
      <c r="BEC154" s="26"/>
      <c r="BED154" s="26"/>
      <c r="BEE154" s="26"/>
      <c r="BEF154" s="26"/>
      <c r="BEG154" s="26"/>
      <c r="BEH154" s="26"/>
      <c r="BEI154" s="26"/>
      <c r="BEJ154" s="26"/>
      <c r="BEK154" s="26"/>
      <c r="BEL154" s="26"/>
      <c r="BEM154" s="26"/>
      <c r="BEN154" s="26"/>
      <c r="BEO154" s="26"/>
      <c r="BEP154" s="26"/>
      <c r="BEQ154" s="26"/>
      <c r="BER154" s="26"/>
      <c r="BES154" s="26"/>
      <c r="BET154" s="26"/>
      <c r="BEU154" s="26"/>
      <c r="BEV154" s="26"/>
      <c r="BEW154" s="26"/>
      <c r="BEX154" s="26"/>
      <c r="BEY154" s="26"/>
      <c r="BEZ154" s="26"/>
      <c r="BFA154" s="26"/>
      <c r="BFB154" s="26"/>
      <c r="BFC154" s="26"/>
      <c r="BFD154" s="26"/>
      <c r="BFE154" s="26"/>
      <c r="BFF154" s="26"/>
      <c r="BFG154" s="26"/>
      <c r="BFH154" s="26"/>
      <c r="BFI154" s="26"/>
      <c r="BFJ154" s="26"/>
      <c r="BFK154" s="26"/>
      <c r="BFL154" s="26"/>
      <c r="BFM154" s="26"/>
      <c r="BFN154" s="26"/>
      <c r="BFO154" s="26"/>
      <c r="BFP154" s="26"/>
      <c r="BFQ154" s="26"/>
      <c r="BFR154" s="26"/>
      <c r="BFS154" s="26"/>
      <c r="BFT154" s="26"/>
      <c r="BFU154" s="26"/>
      <c r="BFV154" s="26"/>
      <c r="BFW154" s="26"/>
      <c r="BFX154" s="26"/>
      <c r="BFY154" s="26"/>
      <c r="BFZ154" s="26"/>
      <c r="BGA154" s="26"/>
      <c r="BGB154" s="26"/>
      <c r="BGC154" s="26"/>
      <c r="BGD154" s="26"/>
      <c r="BGE154" s="26"/>
      <c r="BGF154" s="26"/>
      <c r="BGG154" s="26"/>
      <c r="BGH154" s="26"/>
      <c r="BGI154" s="26"/>
      <c r="BGJ154" s="26"/>
      <c r="BGK154" s="26"/>
      <c r="BGL154" s="26"/>
      <c r="BGM154" s="26"/>
      <c r="BGN154" s="26"/>
      <c r="BGO154" s="26"/>
      <c r="BGP154" s="26"/>
      <c r="BGQ154" s="26"/>
      <c r="BGR154" s="26"/>
      <c r="BGS154" s="26"/>
      <c r="BGT154" s="26"/>
      <c r="BGU154" s="26"/>
      <c r="BGV154" s="26"/>
      <c r="BGW154" s="26"/>
      <c r="BGX154" s="26"/>
      <c r="BGY154" s="26"/>
      <c r="BGZ154" s="26"/>
      <c r="BHA154" s="26"/>
      <c r="BHB154" s="26"/>
      <c r="BHC154" s="26"/>
      <c r="BHD154" s="26"/>
      <c r="BHE154" s="26"/>
      <c r="BHF154" s="26"/>
      <c r="BHG154" s="26"/>
      <c r="BHH154" s="26"/>
      <c r="BHI154" s="26"/>
      <c r="BHJ154" s="26"/>
      <c r="BHK154" s="26"/>
      <c r="BHL154" s="26"/>
      <c r="BHM154" s="26"/>
      <c r="BHN154" s="26"/>
      <c r="BHO154" s="26"/>
      <c r="BHP154" s="26"/>
      <c r="BHQ154" s="26"/>
      <c r="BHR154" s="26"/>
      <c r="BHS154" s="26"/>
      <c r="BHT154" s="26"/>
      <c r="BHU154" s="26"/>
      <c r="BHV154" s="26"/>
      <c r="BHW154" s="26"/>
      <c r="BHX154" s="26"/>
      <c r="BHY154" s="26"/>
      <c r="BHZ154" s="26"/>
      <c r="BIA154" s="26"/>
      <c r="BIB154" s="26"/>
      <c r="BIC154" s="26"/>
      <c r="BID154" s="26"/>
      <c r="BIE154" s="26"/>
      <c r="BIF154" s="26"/>
      <c r="BIG154" s="26"/>
      <c r="BIH154" s="26"/>
      <c r="BII154" s="26"/>
      <c r="BIJ154" s="26"/>
      <c r="BIK154" s="26"/>
      <c r="BIL154" s="26"/>
      <c r="BIM154" s="26"/>
      <c r="BIN154" s="26"/>
      <c r="BIO154" s="26"/>
      <c r="BIP154" s="26"/>
      <c r="BIQ154" s="26"/>
      <c r="BIR154" s="26"/>
      <c r="BIS154" s="26"/>
      <c r="BIT154" s="26"/>
      <c r="BIU154" s="26"/>
      <c r="BIV154" s="26"/>
      <c r="BIW154" s="26"/>
      <c r="BIX154" s="26"/>
      <c r="BIY154" s="26"/>
      <c r="BIZ154" s="26"/>
      <c r="BJA154" s="26"/>
      <c r="BJB154" s="26"/>
      <c r="BJC154" s="26"/>
      <c r="BJD154" s="26"/>
      <c r="BJE154" s="26"/>
      <c r="BJF154" s="26"/>
      <c r="BJG154" s="26"/>
      <c r="BJH154" s="26"/>
      <c r="BJI154" s="26"/>
      <c r="BJJ154" s="26"/>
      <c r="BJK154" s="26"/>
      <c r="BJL154" s="26"/>
      <c r="BJM154" s="26"/>
      <c r="BJN154" s="26"/>
      <c r="BJO154" s="26"/>
      <c r="BJP154" s="26"/>
      <c r="BJQ154" s="26"/>
      <c r="BJR154" s="26"/>
      <c r="BJS154" s="26"/>
      <c r="BJT154" s="26"/>
      <c r="BJU154" s="26"/>
      <c r="BJV154" s="26"/>
      <c r="BJW154" s="26"/>
      <c r="BJX154" s="26"/>
      <c r="BJY154" s="26"/>
      <c r="BJZ154" s="26"/>
      <c r="BKA154" s="26"/>
      <c r="BKB154" s="26"/>
      <c r="BKC154" s="26"/>
      <c r="BKD154" s="26"/>
      <c r="BKE154" s="26"/>
      <c r="BKF154" s="26"/>
      <c r="BKG154" s="26"/>
      <c r="BKH154" s="26"/>
      <c r="BKI154" s="26"/>
      <c r="BKJ154" s="26"/>
      <c r="BKK154" s="26"/>
      <c r="BKL154" s="26"/>
      <c r="BKM154" s="26"/>
      <c r="BKN154" s="26"/>
      <c r="BKO154" s="26"/>
      <c r="BKP154" s="26"/>
      <c r="BKQ154" s="26"/>
      <c r="BKR154" s="26"/>
      <c r="BKS154" s="26"/>
      <c r="BKT154" s="26"/>
      <c r="BKU154" s="26"/>
      <c r="BKV154" s="26"/>
      <c r="BKW154" s="26"/>
      <c r="BKX154" s="26"/>
      <c r="BKY154" s="26"/>
      <c r="BKZ154" s="26"/>
      <c r="BLA154" s="26"/>
      <c r="BLB154" s="26"/>
      <c r="BLC154" s="26"/>
      <c r="BLD154" s="26"/>
      <c r="BLE154" s="26"/>
      <c r="BLF154" s="26"/>
      <c r="BLG154" s="26"/>
      <c r="BLH154" s="26"/>
      <c r="BLI154" s="26"/>
      <c r="BLJ154" s="26"/>
      <c r="BLK154" s="26"/>
      <c r="BLL154" s="26"/>
      <c r="BLM154" s="26"/>
      <c r="BLN154" s="26"/>
      <c r="BLO154" s="26"/>
      <c r="BLP154" s="26"/>
      <c r="BLQ154" s="26"/>
      <c r="BLR154" s="26"/>
      <c r="BLS154" s="26"/>
      <c r="BLT154" s="26"/>
      <c r="BLU154" s="26"/>
      <c r="BLV154" s="26"/>
      <c r="BLW154" s="26"/>
      <c r="BLX154" s="26"/>
      <c r="BLY154" s="26"/>
      <c r="BLZ154" s="26"/>
      <c r="BMA154" s="26"/>
      <c r="BMB154" s="26"/>
      <c r="BMC154" s="26"/>
      <c r="BMD154" s="26"/>
      <c r="BME154" s="26"/>
      <c r="BMF154" s="26"/>
      <c r="BMG154" s="26"/>
      <c r="BMH154" s="26"/>
      <c r="BMI154" s="26"/>
      <c r="BMJ154" s="26"/>
      <c r="BMK154" s="26"/>
      <c r="BML154" s="26"/>
      <c r="BMM154" s="26"/>
      <c r="BMN154" s="26"/>
      <c r="BMO154" s="26"/>
      <c r="BMP154" s="26"/>
      <c r="BMQ154" s="26"/>
      <c r="BMR154" s="26"/>
      <c r="BMS154" s="26"/>
      <c r="BMT154" s="26"/>
      <c r="BMU154" s="26"/>
      <c r="BMV154" s="26"/>
      <c r="BMW154" s="26"/>
      <c r="BMX154" s="26"/>
      <c r="BMY154" s="26"/>
      <c r="BMZ154" s="26"/>
      <c r="BNA154" s="26"/>
      <c r="BNB154" s="26"/>
      <c r="BNC154" s="26"/>
      <c r="BND154" s="26"/>
      <c r="BNE154" s="26"/>
      <c r="BNF154" s="26"/>
      <c r="BNG154" s="26"/>
      <c r="BNH154" s="26"/>
      <c r="BNI154" s="26"/>
      <c r="BNJ154" s="26"/>
      <c r="BNK154" s="26"/>
      <c r="BNL154" s="26"/>
      <c r="BNM154" s="26"/>
      <c r="BNN154" s="26"/>
      <c r="BNO154" s="26"/>
      <c r="BNP154" s="26"/>
      <c r="BNQ154" s="26"/>
      <c r="BNR154" s="26"/>
      <c r="BNS154" s="26"/>
      <c r="BNT154" s="26"/>
      <c r="BNU154" s="26"/>
      <c r="BNV154" s="26"/>
      <c r="BNW154" s="26"/>
      <c r="BNX154" s="26"/>
      <c r="BNY154" s="26"/>
      <c r="BNZ154" s="26"/>
      <c r="BOA154" s="26"/>
      <c r="BOB154" s="26"/>
      <c r="BOC154" s="26"/>
      <c r="BOD154" s="26"/>
      <c r="BOE154" s="26"/>
      <c r="BOF154" s="26"/>
      <c r="BOG154" s="26"/>
      <c r="BOH154" s="26"/>
      <c r="BOI154" s="26"/>
      <c r="BOJ154" s="26"/>
      <c r="BOK154" s="26"/>
      <c r="BOL154" s="26"/>
      <c r="BOM154" s="26"/>
      <c r="BON154" s="26"/>
      <c r="BOO154" s="26"/>
      <c r="BOP154" s="26"/>
      <c r="BOQ154" s="26"/>
      <c r="BOR154" s="26"/>
      <c r="BOS154" s="26"/>
      <c r="BOT154" s="26"/>
      <c r="BOU154" s="26"/>
      <c r="BOV154" s="26"/>
      <c r="BOW154" s="26"/>
      <c r="BOX154" s="26"/>
      <c r="BOY154" s="26"/>
      <c r="BOZ154" s="26"/>
      <c r="BPA154" s="26"/>
      <c r="BPB154" s="26"/>
      <c r="BPC154" s="26"/>
      <c r="BPD154" s="26"/>
      <c r="BPE154" s="26"/>
      <c r="BPF154" s="26"/>
      <c r="BPG154" s="26"/>
      <c r="BPH154" s="26"/>
      <c r="BPI154" s="26"/>
      <c r="BPJ154" s="26"/>
      <c r="BPK154" s="26"/>
      <c r="BPL154" s="26"/>
      <c r="BPM154" s="26"/>
      <c r="BPN154" s="26"/>
      <c r="BPO154" s="26"/>
      <c r="BPP154" s="26"/>
      <c r="BPQ154" s="26"/>
      <c r="BPR154" s="26"/>
      <c r="BPS154" s="26"/>
      <c r="BPT154" s="26"/>
      <c r="BPU154" s="26"/>
      <c r="BPV154" s="26"/>
      <c r="BPW154" s="26"/>
      <c r="BPX154" s="26"/>
      <c r="BPY154" s="26"/>
      <c r="BPZ154" s="26"/>
      <c r="BQA154" s="26"/>
      <c r="BQB154" s="26"/>
      <c r="BQC154" s="26"/>
      <c r="BQD154" s="26"/>
      <c r="BQE154" s="26"/>
      <c r="BQF154" s="26"/>
      <c r="BQG154" s="26"/>
      <c r="BQH154" s="26"/>
      <c r="BQI154" s="26"/>
      <c r="BQJ154" s="26"/>
      <c r="BQK154" s="26"/>
      <c r="BQL154" s="26"/>
      <c r="BQM154" s="26"/>
      <c r="BQN154" s="26"/>
      <c r="BQO154" s="26"/>
      <c r="BQP154" s="26"/>
      <c r="BQQ154" s="26"/>
      <c r="BQR154" s="26"/>
      <c r="BQS154" s="26"/>
      <c r="BQT154" s="26"/>
      <c r="BQU154" s="26"/>
      <c r="BQV154" s="26"/>
      <c r="BQW154" s="26"/>
      <c r="BQX154" s="26"/>
      <c r="BQY154" s="26"/>
      <c r="BQZ154" s="26"/>
      <c r="BRA154" s="26"/>
      <c r="BRB154" s="26"/>
      <c r="BRC154" s="26"/>
      <c r="BRD154" s="26"/>
      <c r="BRE154" s="26"/>
      <c r="BRF154" s="26"/>
      <c r="BRG154" s="26"/>
      <c r="BRH154" s="26"/>
      <c r="BRI154" s="26"/>
      <c r="BRJ154" s="26"/>
      <c r="BRK154" s="26"/>
      <c r="BRL154" s="26"/>
      <c r="BRM154" s="26"/>
      <c r="BRN154" s="26"/>
      <c r="BRO154" s="26"/>
      <c r="BRP154" s="26"/>
      <c r="BRQ154" s="26"/>
      <c r="BRR154" s="26"/>
      <c r="BRS154" s="26"/>
      <c r="BRT154" s="26"/>
      <c r="BRU154" s="26"/>
      <c r="BRV154" s="26"/>
      <c r="BRW154" s="26"/>
      <c r="BRX154" s="26"/>
      <c r="BRY154" s="26"/>
      <c r="BRZ154" s="26"/>
      <c r="BSA154" s="26"/>
      <c r="BSB154" s="26"/>
      <c r="BSC154" s="26"/>
      <c r="BSD154" s="26"/>
      <c r="BSE154" s="26"/>
      <c r="BSF154" s="26"/>
      <c r="BSG154" s="26"/>
      <c r="BSH154" s="26"/>
      <c r="BSI154" s="26"/>
      <c r="BSJ154" s="26"/>
      <c r="BSK154" s="26"/>
      <c r="BSL154" s="26"/>
      <c r="BSM154" s="26"/>
      <c r="BSN154" s="26"/>
      <c r="BSO154" s="26"/>
      <c r="BSP154" s="26"/>
      <c r="BSQ154" s="26"/>
      <c r="BSR154" s="26"/>
      <c r="BSS154" s="26"/>
      <c r="BST154" s="26"/>
      <c r="BSU154" s="26"/>
      <c r="BSV154" s="26"/>
      <c r="BSW154" s="26"/>
      <c r="BSX154" s="26"/>
      <c r="BSY154" s="26"/>
      <c r="BSZ154" s="26"/>
      <c r="BTA154" s="26"/>
      <c r="BTB154" s="26"/>
      <c r="BTC154" s="26"/>
      <c r="BTD154" s="26"/>
      <c r="BTE154" s="26"/>
      <c r="BTF154" s="26"/>
      <c r="BTG154" s="26"/>
      <c r="BTH154" s="26"/>
      <c r="BTI154" s="26"/>
      <c r="BTJ154" s="26"/>
      <c r="BTK154" s="26"/>
      <c r="BTL154" s="26"/>
      <c r="BTM154" s="26"/>
      <c r="BTN154" s="26"/>
      <c r="BTO154" s="26"/>
      <c r="BTP154" s="26"/>
      <c r="BTQ154" s="26"/>
      <c r="BTR154" s="26"/>
      <c r="BTS154" s="26"/>
      <c r="BTT154" s="26"/>
      <c r="BTU154" s="26"/>
      <c r="BTV154" s="26"/>
      <c r="BTW154" s="26"/>
      <c r="BTX154" s="26"/>
      <c r="BTY154" s="26"/>
      <c r="BTZ154" s="26"/>
      <c r="BUA154" s="26"/>
    </row>
    <row r="155" spans="1:1899" s="23" customFormat="1" ht="38.25" customHeight="1" x14ac:dyDescent="0.25">
      <c r="A155" s="34" t="s">
        <v>82</v>
      </c>
      <c r="B155" s="48" t="s">
        <v>23</v>
      </c>
      <c r="C155" s="48" t="s">
        <v>24</v>
      </c>
      <c r="D155" s="48" t="s">
        <v>281</v>
      </c>
      <c r="E155" s="48" t="s">
        <v>18</v>
      </c>
      <c r="F155" s="55" t="s">
        <v>19</v>
      </c>
      <c r="G155" s="16">
        <v>0</v>
      </c>
      <c r="H155" s="37">
        <v>45200</v>
      </c>
      <c r="I155" s="34" t="s">
        <v>245</v>
      </c>
      <c r="J155" s="34" t="s">
        <v>295</v>
      </c>
      <c r="K155" s="15">
        <v>0</v>
      </c>
      <c r="L155" s="15">
        <v>0</v>
      </c>
      <c r="M155" s="15">
        <v>23246.19</v>
      </c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  <c r="DW155" s="26"/>
      <c r="DX155" s="26"/>
      <c r="DY155" s="26"/>
      <c r="DZ155" s="26"/>
      <c r="EA155" s="26"/>
      <c r="EB155" s="26"/>
      <c r="EC155" s="26"/>
      <c r="ED155" s="26"/>
      <c r="EE155" s="26"/>
      <c r="EF155" s="26"/>
      <c r="EG155" s="26"/>
      <c r="EH155" s="26"/>
      <c r="EI155" s="26"/>
      <c r="EJ155" s="26"/>
      <c r="EK155" s="26"/>
      <c r="EL155" s="26"/>
      <c r="EM155" s="26"/>
      <c r="EN155" s="26"/>
      <c r="EO155" s="26"/>
      <c r="EP155" s="26"/>
      <c r="EQ155" s="26"/>
      <c r="ER155" s="26"/>
      <c r="ES155" s="26"/>
      <c r="ET155" s="26"/>
      <c r="EU155" s="26"/>
      <c r="EV155" s="26"/>
      <c r="EW155" s="26"/>
      <c r="EX155" s="26"/>
      <c r="EY155" s="26"/>
      <c r="EZ155" s="26"/>
      <c r="FA155" s="26"/>
      <c r="FB155" s="26"/>
      <c r="FC155" s="26"/>
      <c r="FD155" s="26"/>
      <c r="FE155" s="26"/>
      <c r="FF155" s="26"/>
      <c r="FG155" s="26"/>
      <c r="FH155" s="26"/>
      <c r="FI155" s="26"/>
      <c r="FJ155" s="26"/>
      <c r="FK155" s="26"/>
      <c r="FL155" s="26"/>
      <c r="FM155" s="26"/>
      <c r="FN155" s="26"/>
      <c r="FO155" s="26"/>
      <c r="FP155" s="26"/>
      <c r="FQ155" s="26"/>
      <c r="FR155" s="26"/>
      <c r="FS155" s="26"/>
      <c r="FT155" s="26"/>
      <c r="FU155" s="26"/>
      <c r="FV155" s="26"/>
      <c r="FW155" s="26"/>
      <c r="FX155" s="26"/>
      <c r="FY155" s="26"/>
      <c r="FZ155" s="26"/>
      <c r="GA155" s="26"/>
      <c r="GB155" s="26"/>
      <c r="GC155" s="26"/>
      <c r="GD155" s="26"/>
      <c r="GE155" s="26"/>
      <c r="GF155" s="26"/>
      <c r="GG155" s="26"/>
      <c r="GH155" s="26"/>
      <c r="GI155" s="26"/>
      <c r="GJ155" s="26"/>
      <c r="GK155" s="26"/>
      <c r="GL155" s="26"/>
      <c r="GM155" s="26"/>
      <c r="GN155" s="26"/>
      <c r="GO155" s="26"/>
      <c r="GP155" s="26"/>
      <c r="GQ155" s="26"/>
      <c r="GR155" s="26"/>
      <c r="GS155" s="26"/>
      <c r="GT155" s="26"/>
      <c r="GU155" s="26"/>
      <c r="GV155" s="26"/>
      <c r="GW155" s="26"/>
      <c r="GX155" s="26"/>
      <c r="GY155" s="26"/>
      <c r="GZ155" s="26"/>
      <c r="HA155" s="26"/>
      <c r="HB155" s="26"/>
      <c r="HC155" s="26"/>
      <c r="HD155" s="26"/>
      <c r="HE155" s="26"/>
      <c r="HF155" s="26"/>
      <c r="HG155" s="26"/>
      <c r="HH155" s="26"/>
      <c r="HI155" s="26"/>
      <c r="HJ155" s="26"/>
      <c r="HK155" s="26"/>
      <c r="HL155" s="26"/>
      <c r="HM155" s="26"/>
      <c r="HN155" s="26"/>
      <c r="HO155" s="26"/>
      <c r="HP155" s="26"/>
      <c r="HQ155" s="26"/>
      <c r="HR155" s="26"/>
      <c r="HS155" s="26"/>
      <c r="HT155" s="26"/>
      <c r="HU155" s="26"/>
      <c r="HV155" s="26"/>
      <c r="HW155" s="26"/>
      <c r="HX155" s="26"/>
      <c r="HY155" s="26"/>
      <c r="HZ155" s="26"/>
      <c r="IA155" s="26"/>
      <c r="IB155" s="26"/>
      <c r="IC155" s="26"/>
      <c r="ID155" s="26"/>
      <c r="IE155" s="26"/>
      <c r="IF155" s="26"/>
      <c r="IG155" s="26"/>
      <c r="IH155" s="26"/>
      <c r="II155" s="26"/>
      <c r="IJ155" s="26"/>
      <c r="IK155" s="26"/>
      <c r="IL155" s="26"/>
      <c r="IM155" s="26"/>
      <c r="IN155" s="26"/>
      <c r="IO155" s="26"/>
      <c r="IP155" s="26"/>
      <c r="IQ155" s="26"/>
      <c r="IR155" s="26"/>
      <c r="IS155" s="26"/>
      <c r="IT155" s="26"/>
      <c r="IU155" s="26"/>
      <c r="IV155" s="26"/>
      <c r="IW155" s="26"/>
      <c r="IX155" s="26"/>
      <c r="IY155" s="26"/>
      <c r="IZ155" s="26"/>
      <c r="JA155" s="26"/>
      <c r="JB155" s="26"/>
      <c r="JC155" s="26"/>
      <c r="JD155" s="26"/>
      <c r="JE155" s="26"/>
      <c r="JF155" s="26"/>
      <c r="JG155" s="26"/>
      <c r="JH155" s="26"/>
      <c r="JI155" s="26"/>
      <c r="JJ155" s="26"/>
      <c r="JK155" s="26"/>
      <c r="JL155" s="26"/>
      <c r="JM155" s="26"/>
      <c r="JN155" s="26"/>
      <c r="JO155" s="26"/>
      <c r="JP155" s="26"/>
      <c r="JQ155" s="26"/>
      <c r="JR155" s="26"/>
      <c r="JS155" s="26"/>
      <c r="JT155" s="26"/>
      <c r="JU155" s="26"/>
      <c r="JV155" s="26"/>
      <c r="JW155" s="26"/>
      <c r="JX155" s="26"/>
      <c r="JY155" s="26"/>
      <c r="JZ155" s="26"/>
      <c r="KA155" s="26"/>
      <c r="KB155" s="26"/>
      <c r="KC155" s="26"/>
      <c r="KD155" s="26"/>
      <c r="KE155" s="26"/>
      <c r="KF155" s="26"/>
      <c r="KG155" s="26"/>
      <c r="KH155" s="26"/>
      <c r="KI155" s="26"/>
      <c r="KJ155" s="26"/>
      <c r="KK155" s="26"/>
      <c r="KL155" s="26"/>
      <c r="KM155" s="26"/>
      <c r="KN155" s="26"/>
      <c r="KO155" s="26"/>
      <c r="KP155" s="26"/>
      <c r="KQ155" s="26"/>
      <c r="KR155" s="26"/>
      <c r="KS155" s="26"/>
      <c r="KT155" s="26"/>
      <c r="KU155" s="26"/>
      <c r="KV155" s="26"/>
      <c r="KW155" s="26"/>
      <c r="KX155" s="26"/>
      <c r="KY155" s="26"/>
      <c r="KZ155" s="26"/>
      <c r="LA155" s="26"/>
      <c r="LB155" s="26"/>
      <c r="LC155" s="26"/>
      <c r="LD155" s="26"/>
      <c r="LE155" s="26"/>
      <c r="LF155" s="26"/>
      <c r="LG155" s="26"/>
      <c r="LH155" s="26"/>
      <c r="LI155" s="26"/>
      <c r="LJ155" s="26"/>
      <c r="LK155" s="26"/>
      <c r="LL155" s="26"/>
      <c r="LM155" s="26"/>
      <c r="LN155" s="26"/>
      <c r="LO155" s="26"/>
      <c r="LP155" s="26"/>
      <c r="LQ155" s="26"/>
      <c r="LR155" s="26"/>
      <c r="LS155" s="26"/>
      <c r="LT155" s="26"/>
      <c r="LU155" s="26"/>
      <c r="LV155" s="26"/>
      <c r="LW155" s="26"/>
      <c r="LX155" s="26"/>
      <c r="LY155" s="26"/>
      <c r="LZ155" s="26"/>
      <c r="MA155" s="26"/>
      <c r="MB155" s="26"/>
      <c r="MC155" s="26"/>
      <c r="MD155" s="26"/>
      <c r="ME155" s="26"/>
      <c r="MF155" s="26"/>
      <c r="MG155" s="26"/>
      <c r="MH155" s="26"/>
      <c r="MI155" s="26"/>
      <c r="MJ155" s="26"/>
      <c r="MK155" s="26"/>
      <c r="ML155" s="26"/>
      <c r="MM155" s="26"/>
      <c r="MN155" s="26"/>
      <c r="MO155" s="26"/>
      <c r="MP155" s="26"/>
      <c r="MQ155" s="26"/>
      <c r="MR155" s="26"/>
      <c r="MS155" s="26"/>
      <c r="MT155" s="26"/>
      <c r="MU155" s="26"/>
      <c r="MV155" s="26"/>
      <c r="MW155" s="26"/>
      <c r="MX155" s="26"/>
      <c r="MY155" s="26"/>
      <c r="MZ155" s="26"/>
      <c r="NA155" s="26"/>
      <c r="NB155" s="26"/>
      <c r="NC155" s="26"/>
      <c r="ND155" s="26"/>
      <c r="NE155" s="26"/>
      <c r="NF155" s="26"/>
      <c r="NG155" s="26"/>
      <c r="NH155" s="26"/>
      <c r="NI155" s="26"/>
      <c r="NJ155" s="26"/>
      <c r="NK155" s="26"/>
      <c r="NL155" s="26"/>
      <c r="NM155" s="26"/>
      <c r="NN155" s="26"/>
      <c r="NO155" s="26"/>
      <c r="NP155" s="26"/>
      <c r="NQ155" s="26"/>
      <c r="NR155" s="26"/>
      <c r="NS155" s="26"/>
      <c r="NT155" s="26"/>
      <c r="NU155" s="26"/>
      <c r="NV155" s="26"/>
      <c r="NW155" s="26"/>
      <c r="NX155" s="26"/>
      <c r="NY155" s="26"/>
      <c r="NZ155" s="26"/>
      <c r="OA155" s="26"/>
      <c r="OB155" s="26"/>
      <c r="OC155" s="26"/>
      <c r="OD155" s="26"/>
      <c r="OE155" s="26"/>
      <c r="OF155" s="26"/>
      <c r="OG155" s="26"/>
      <c r="OH155" s="26"/>
      <c r="OI155" s="26"/>
      <c r="OJ155" s="26"/>
      <c r="OK155" s="26"/>
      <c r="OL155" s="26"/>
      <c r="OM155" s="26"/>
      <c r="ON155" s="26"/>
      <c r="OO155" s="26"/>
      <c r="OP155" s="26"/>
      <c r="OQ155" s="26"/>
      <c r="OR155" s="26"/>
      <c r="OS155" s="26"/>
      <c r="OT155" s="26"/>
      <c r="OU155" s="26"/>
      <c r="OV155" s="26"/>
      <c r="OW155" s="26"/>
      <c r="OX155" s="26"/>
      <c r="OY155" s="26"/>
      <c r="OZ155" s="26"/>
      <c r="PA155" s="26"/>
      <c r="PB155" s="26"/>
      <c r="PC155" s="26"/>
      <c r="PD155" s="26"/>
      <c r="PE155" s="26"/>
      <c r="PF155" s="26"/>
      <c r="PG155" s="26"/>
      <c r="PH155" s="26"/>
      <c r="PI155" s="26"/>
      <c r="PJ155" s="26"/>
      <c r="PK155" s="26"/>
      <c r="PL155" s="26"/>
      <c r="PM155" s="26"/>
      <c r="PN155" s="26"/>
      <c r="PO155" s="26"/>
      <c r="PP155" s="26"/>
      <c r="PQ155" s="26"/>
      <c r="PR155" s="26"/>
      <c r="PS155" s="26"/>
      <c r="PT155" s="26"/>
      <c r="PU155" s="26"/>
      <c r="PV155" s="26"/>
      <c r="PW155" s="26"/>
      <c r="PX155" s="26"/>
      <c r="PY155" s="26"/>
      <c r="PZ155" s="26"/>
      <c r="QA155" s="26"/>
      <c r="QB155" s="26"/>
      <c r="QC155" s="26"/>
      <c r="QD155" s="26"/>
      <c r="QE155" s="26"/>
      <c r="QF155" s="26"/>
      <c r="QG155" s="26"/>
      <c r="QH155" s="26"/>
      <c r="QI155" s="26"/>
      <c r="QJ155" s="26"/>
      <c r="QK155" s="26"/>
      <c r="QL155" s="26"/>
      <c r="QM155" s="26"/>
      <c r="QN155" s="26"/>
      <c r="QO155" s="26"/>
      <c r="QP155" s="26"/>
      <c r="QQ155" s="26"/>
      <c r="QR155" s="26"/>
      <c r="QS155" s="26"/>
      <c r="QT155" s="26"/>
      <c r="QU155" s="26"/>
      <c r="QV155" s="26"/>
      <c r="QW155" s="26"/>
      <c r="QX155" s="26"/>
      <c r="QY155" s="26"/>
      <c r="QZ155" s="26"/>
      <c r="RA155" s="26"/>
      <c r="RB155" s="26"/>
      <c r="RC155" s="26"/>
      <c r="RD155" s="26"/>
      <c r="RE155" s="26"/>
      <c r="RF155" s="26"/>
      <c r="RG155" s="26"/>
      <c r="RH155" s="26"/>
      <c r="RI155" s="26"/>
      <c r="RJ155" s="26"/>
      <c r="RK155" s="26"/>
      <c r="RL155" s="26"/>
      <c r="RM155" s="26"/>
      <c r="RN155" s="26"/>
      <c r="RO155" s="26"/>
      <c r="RP155" s="26"/>
      <c r="RQ155" s="26"/>
      <c r="RR155" s="26"/>
      <c r="RS155" s="26"/>
      <c r="RT155" s="26"/>
      <c r="RU155" s="26"/>
      <c r="RV155" s="26"/>
      <c r="RW155" s="26"/>
      <c r="RX155" s="26"/>
      <c r="RY155" s="26"/>
      <c r="RZ155" s="26"/>
      <c r="SA155" s="26"/>
      <c r="SB155" s="26"/>
      <c r="SC155" s="26"/>
      <c r="SD155" s="26"/>
      <c r="SE155" s="26"/>
      <c r="SF155" s="26"/>
      <c r="SG155" s="26"/>
      <c r="SH155" s="26"/>
      <c r="SI155" s="26"/>
      <c r="SJ155" s="26"/>
      <c r="SK155" s="26"/>
      <c r="SL155" s="26"/>
      <c r="SM155" s="26"/>
      <c r="SN155" s="26"/>
      <c r="SO155" s="26"/>
      <c r="SP155" s="26"/>
      <c r="SQ155" s="26"/>
      <c r="SR155" s="26"/>
      <c r="SS155" s="26"/>
      <c r="ST155" s="26"/>
      <c r="SU155" s="26"/>
      <c r="SV155" s="26"/>
      <c r="SW155" s="26"/>
      <c r="SX155" s="26"/>
      <c r="SY155" s="26"/>
      <c r="SZ155" s="26"/>
      <c r="TA155" s="26"/>
      <c r="TB155" s="26"/>
      <c r="TC155" s="26"/>
      <c r="TD155" s="26"/>
      <c r="TE155" s="26"/>
      <c r="TF155" s="26"/>
      <c r="TG155" s="26"/>
      <c r="TH155" s="26"/>
      <c r="TI155" s="26"/>
      <c r="TJ155" s="26"/>
      <c r="TK155" s="26"/>
      <c r="TL155" s="26"/>
      <c r="TM155" s="26"/>
      <c r="TN155" s="26"/>
      <c r="TO155" s="26"/>
      <c r="TP155" s="26"/>
      <c r="TQ155" s="26"/>
      <c r="TR155" s="26"/>
      <c r="TS155" s="26"/>
      <c r="TT155" s="26"/>
      <c r="TU155" s="26"/>
      <c r="TV155" s="26"/>
      <c r="TW155" s="26"/>
      <c r="TX155" s="26"/>
      <c r="TY155" s="26"/>
      <c r="TZ155" s="26"/>
      <c r="UA155" s="26"/>
      <c r="UB155" s="26"/>
      <c r="UC155" s="26"/>
      <c r="UD155" s="26"/>
      <c r="UE155" s="26"/>
      <c r="UF155" s="26"/>
      <c r="UG155" s="26"/>
      <c r="UH155" s="26"/>
      <c r="UI155" s="26"/>
      <c r="UJ155" s="26"/>
      <c r="UK155" s="26"/>
      <c r="UL155" s="26"/>
      <c r="UM155" s="26"/>
      <c r="UN155" s="26"/>
      <c r="UO155" s="26"/>
      <c r="UP155" s="26"/>
      <c r="UQ155" s="26"/>
      <c r="UR155" s="26"/>
      <c r="US155" s="26"/>
      <c r="UT155" s="26"/>
      <c r="UU155" s="26"/>
      <c r="UV155" s="26"/>
      <c r="UW155" s="26"/>
      <c r="UX155" s="26"/>
      <c r="UY155" s="26"/>
      <c r="UZ155" s="26"/>
      <c r="VA155" s="26"/>
      <c r="VB155" s="26"/>
      <c r="VC155" s="26"/>
      <c r="VD155" s="26"/>
      <c r="VE155" s="26"/>
      <c r="VF155" s="26"/>
      <c r="VG155" s="26"/>
      <c r="VH155" s="26"/>
      <c r="VI155" s="26"/>
      <c r="VJ155" s="26"/>
      <c r="VK155" s="26"/>
      <c r="VL155" s="26"/>
      <c r="VM155" s="26"/>
      <c r="VN155" s="26"/>
      <c r="VO155" s="26"/>
      <c r="VP155" s="26"/>
      <c r="VQ155" s="26"/>
      <c r="VR155" s="26"/>
      <c r="VS155" s="26"/>
      <c r="VT155" s="26"/>
      <c r="VU155" s="26"/>
      <c r="VV155" s="26"/>
      <c r="VW155" s="26"/>
      <c r="VX155" s="26"/>
      <c r="VY155" s="26"/>
      <c r="VZ155" s="26"/>
      <c r="WA155" s="26"/>
      <c r="WB155" s="26"/>
      <c r="WC155" s="26"/>
      <c r="WD155" s="26"/>
      <c r="WE155" s="26"/>
      <c r="WF155" s="26"/>
      <c r="WG155" s="26"/>
      <c r="WH155" s="26"/>
      <c r="WI155" s="26"/>
      <c r="WJ155" s="26"/>
      <c r="WK155" s="26"/>
      <c r="WL155" s="26"/>
      <c r="WM155" s="26"/>
      <c r="WN155" s="26"/>
      <c r="WO155" s="26"/>
      <c r="WP155" s="26"/>
      <c r="WQ155" s="26"/>
      <c r="WR155" s="26"/>
      <c r="WS155" s="26"/>
      <c r="WT155" s="26"/>
      <c r="WU155" s="26"/>
      <c r="WV155" s="26"/>
      <c r="WW155" s="26"/>
      <c r="WX155" s="26"/>
      <c r="WY155" s="26"/>
      <c r="WZ155" s="26"/>
      <c r="XA155" s="26"/>
      <c r="XB155" s="26"/>
      <c r="XC155" s="26"/>
      <c r="XD155" s="26"/>
      <c r="XE155" s="26"/>
      <c r="XF155" s="26"/>
      <c r="XG155" s="26"/>
      <c r="XH155" s="26"/>
      <c r="XI155" s="26"/>
      <c r="XJ155" s="26"/>
      <c r="XK155" s="26"/>
      <c r="XL155" s="26"/>
      <c r="XM155" s="26"/>
      <c r="XN155" s="26"/>
      <c r="XO155" s="26"/>
      <c r="XP155" s="26"/>
      <c r="XQ155" s="26"/>
      <c r="XR155" s="26"/>
      <c r="XS155" s="26"/>
      <c r="XT155" s="26"/>
      <c r="XU155" s="26"/>
      <c r="XV155" s="26"/>
      <c r="XW155" s="26"/>
      <c r="XX155" s="26"/>
      <c r="XY155" s="26"/>
      <c r="XZ155" s="26"/>
      <c r="YA155" s="26"/>
      <c r="YB155" s="26"/>
      <c r="YC155" s="26"/>
      <c r="YD155" s="26"/>
      <c r="YE155" s="26"/>
      <c r="YF155" s="26"/>
      <c r="YG155" s="26"/>
      <c r="YH155" s="26"/>
      <c r="YI155" s="26"/>
      <c r="YJ155" s="26"/>
      <c r="YK155" s="26"/>
      <c r="YL155" s="26"/>
      <c r="YM155" s="26"/>
      <c r="YN155" s="26"/>
      <c r="YO155" s="26"/>
      <c r="YP155" s="26"/>
      <c r="YQ155" s="26"/>
      <c r="YR155" s="26"/>
      <c r="YS155" s="26"/>
      <c r="YT155" s="26"/>
      <c r="YU155" s="26"/>
      <c r="YV155" s="26"/>
      <c r="YW155" s="26"/>
      <c r="YX155" s="26"/>
      <c r="YY155" s="26"/>
      <c r="YZ155" s="26"/>
      <c r="ZA155" s="26"/>
      <c r="ZB155" s="26"/>
      <c r="ZC155" s="26"/>
      <c r="ZD155" s="26"/>
      <c r="ZE155" s="26"/>
      <c r="ZF155" s="26"/>
      <c r="ZG155" s="26"/>
      <c r="ZH155" s="26"/>
      <c r="ZI155" s="26"/>
      <c r="ZJ155" s="26"/>
      <c r="ZK155" s="26"/>
      <c r="ZL155" s="26"/>
      <c r="ZM155" s="26"/>
      <c r="ZN155" s="26"/>
      <c r="ZO155" s="26"/>
      <c r="ZP155" s="26"/>
      <c r="ZQ155" s="26"/>
      <c r="ZR155" s="26"/>
      <c r="ZS155" s="26"/>
      <c r="ZT155" s="26"/>
      <c r="ZU155" s="26"/>
      <c r="ZV155" s="26"/>
      <c r="ZW155" s="26"/>
      <c r="ZX155" s="26"/>
      <c r="ZY155" s="26"/>
      <c r="ZZ155" s="26"/>
      <c r="AAA155" s="26"/>
      <c r="AAB155" s="26"/>
      <c r="AAC155" s="26"/>
      <c r="AAD155" s="26"/>
      <c r="AAE155" s="26"/>
      <c r="AAF155" s="26"/>
      <c r="AAG155" s="26"/>
      <c r="AAH155" s="26"/>
      <c r="AAI155" s="26"/>
      <c r="AAJ155" s="26"/>
      <c r="AAK155" s="26"/>
      <c r="AAL155" s="26"/>
      <c r="AAM155" s="26"/>
      <c r="AAN155" s="26"/>
      <c r="AAO155" s="26"/>
      <c r="AAP155" s="26"/>
      <c r="AAQ155" s="26"/>
      <c r="AAR155" s="26"/>
      <c r="AAS155" s="26"/>
      <c r="AAT155" s="26"/>
      <c r="AAU155" s="26"/>
      <c r="AAV155" s="26"/>
      <c r="AAW155" s="26"/>
      <c r="AAX155" s="26"/>
      <c r="AAY155" s="26"/>
      <c r="AAZ155" s="26"/>
      <c r="ABA155" s="26"/>
      <c r="ABB155" s="26"/>
      <c r="ABC155" s="26"/>
      <c r="ABD155" s="26"/>
      <c r="ABE155" s="26"/>
      <c r="ABF155" s="26"/>
      <c r="ABG155" s="26"/>
      <c r="ABH155" s="26"/>
      <c r="ABI155" s="26"/>
      <c r="ABJ155" s="26"/>
      <c r="ABK155" s="26"/>
      <c r="ABL155" s="26"/>
      <c r="ABM155" s="26"/>
      <c r="ABN155" s="26"/>
      <c r="ABO155" s="26"/>
      <c r="ABP155" s="26"/>
      <c r="ABQ155" s="26"/>
      <c r="ABR155" s="26"/>
      <c r="ABS155" s="26"/>
      <c r="ABT155" s="26"/>
      <c r="ABU155" s="26"/>
      <c r="ABV155" s="26"/>
      <c r="ABW155" s="26"/>
      <c r="ABX155" s="26"/>
      <c r="ABY155" s="26"/>
      <c r="ABZ155" s="26"/>
      <c r="ACA155" s="26"/>
      <c r="ACB155" s="26"/>
      <c r="ACC155" s="26"/>
      <c r="ACD155" s="26"/>
      <c r="ACE155" s="26"/>
      <c r="ACF155" s="26"/>
      <c r="ACG155" s="26"/>
      <c r="ACH155" s="26"/>
      <c r="ACI155" s="26"/>
      <c r="ACJ155" s="26"/>
      <c r="ACK155" s="26"/>
      <c r="ACL155" s="26"/>
      <c r="ACM155" s="26"/>
      <c r="ACN155" s="26"/>
      <c r="ACO155" s="26"/>
      <c r="ACP155" s="26"/>
      <c r="ACQ155" s="26"/>
      <c r="ACR155" s="26"/>
      <c r="ACS155" s="26"/>
      <c r="ACT155" s="26"/>
      <c r="ACU155" s="26"/>
      <c r="ACV155" s="26"/>
      <c r="ACW155" s="26"/>
      <c r="ACX155" s="26"/>
      <c r="ACY155" s="26"/>
      <c r="ACZ155" s="26"/>
      <c r="ADA155" s="26"/>
      <c r="ADB155" s="26"/>
      <c r="ADC155" s="26"/>
      <c r="ADD155" s="26"/>
      <c r="ADE155" s="26"/>
      <c r="ADF155" s="26"/>
      <c r="ADG155" s="26"/>
      <c r="ADH155" s="26"/>
      <c r="ADI155" s="26"/>
      <c r="ADJ155" s="26"/>
      <c r="ADK155" s="26"/>
      <c r="ADL155" s="26"/>
      <c r="ADM155" s="26"/>
      <c r="ADN155" s="26"/>
      <c r="ADO155" s="26"/>
      <c r="ADP155" s="26"/>
      <c r="ADQ155" s="26"/>
      <c r="ADR155" s="26"/>
      <c r="ADS155" s="26"/>
      <c r="ADT155" s="26"/>
      <c r="ADU155" s="26"/>
      <c r="ADV155" s="26"/>
      <c r="ADW155" s="26"/>
      <c r="ADX155" s="26"/>
      <c r="ADY155" s="26"/>
      <c r="ADZ155" s="26"/>
      <c r="AEA155" s="26"/>
      <c r="AEB155" s="26"/>
      <c r="AEC155" s="26"/>
      <c r="AED155" s="26"/>
      <c r="AEE155" s="26"/>
      <c r="AEF155" s="26"/>
      <c r="AEG155" s="26"/>
      <c r="AEH155" s="26"/>
      <c r="AEI155" s="26"/>
      <c r="AEJ155" s="26"/>
      <c r="AEK155" s="26"/>
      <c r="AEL155" s="26"/>
      <c r="AEM155" s="26"/>
      <c r="AEN155" s="26"/>
      <c r="AEO155" s="26"/>
      <c r="AEP155" s="26"/>
      <c r="AEQ155" s="26"/>
      <c r="AER155" s="26"/>
      <c r="AES155" s="26"/>
      <c r="AET155" s="26"/>
      <c r="AEU155" s="26"/>
      <c r="AEV155" s="26"/>
      <c r="AEW155" s="26"/>
      <c r="AEX155" s="26"/>
      <c r="AEY155" s="26"/>
      <c r="AEZ155" s="26"/>
      <c r="AFA155" s="26"/>
      <c r="AFB155" s="26"/>
      <c r="AFC155" s="26"/>
      <c r="AFD155" s="26"/>
      <c r="AFE155" s="26"/>
      <c r="AFF155" s="26"/>
      <c r="AFG155" s="26"/>
      <c r="AFH155" s="26"/>
      <c r="AFI155" s="26"/>
      <c r="AFJ155" s="26"/>
      <c r="AFK155" s="26"/>
      <c r="AFL155" s="26"/>
      <c r="AFM155" s="26"/>
      <c r="AFN155" s="26"/>
      <c r="AFO155" s="26"/>
      <c r="AFP155" s="26"/>
      <c r="AFQ155" s="26"/>
      <c r="AFR155" s="26"/>
      <c r="AFS155" s="26"/>
      <c r="AFT155" s="26"/>
      <c r="AFU155" s="26"/>
      <c r="AFV155" s="26"/>
      <c r="AFW155" s="26"/>
      <c r="AFX155" s="26"/>
      <c r="AFY155" s="26"/>
      <c r="AFZ155" s="26"/>
      <c r="AGA155" s="26"/>
      <c r="AGB155" s="26"/>
      <c r="AGC155" s="26"/>
      <c r="AGD155" s="26"/>
      <c r="AGE155" s="26"/>
      <c r="AGF155" s="26"/>
      <c r="AGG155" s="26"/>
      <c r="AGH155" s="26"/>
      <c r="AGI155" s="26"/>
      <c r="AGJ155" s="26"/>
      <c r="AGK155" s="26"/>
      <c r="AGL155" s="26"/>
      <c r="AGM155" s="26"/>
      <c r="AGN155" s="26"/>
      <c r="AGO155" s="26"/>
      <c r="AGP155" s="26"/>
      <c r="AGQ155" s="26"/>
      <c r="AGR155" s="26"/>
      <c r="AGS155" s="26"/>
      <c r="AGT155" s="26"/>
      <c r="AGU155" s="26"/>
      <c r="AGV155" s="26"/>
      <c r="AGW155" s="26"/>
      <c r="AGX155" s="26"/>
      <c r="AGY155" s="26"/>
      <c r="AGZ155" s="26"/>
      <c r="AHA155" s="26"/>
      <c r="AHB155" s="26"/>
      <c r="AHC155" s="26"/>
      <c r="AHD155" s="26"/>
      <c r="AHE155" s="26"/>
      <c r="AHF155" s="26"/>
      <c r="AHG155" s="26"/>
      <c r="AHH155" s="26"/>
      <c r="AHI155" s="26"/>
      <c r="AHJ155" s="26"/>
      <c r="AHK155" s="26"/>
      <c r="AHL155" s="26"/>
      <c r="AHM155" s="26"/>
      <c r="AHN155" s="26"/>
      <c r="AHO155" s="26"/>
      <c r="AHP155" s="26"/>
      <c r="AHQ155" s="26"/>
      <c r="AHR155" s="26"/>
      <c r="AHS155" s="26"/>
      <c r="AHT155" s="26"/>
      <c r="AHU155" s="26"/>
      <c r="AHV155" s="26"/>
      <c r="AHW155" s="26"/>
      <c r="AHX155" s="26"/>
      <c r="AHY155" s="26"/>
      <c r="AHZ155" s="26"/>
      <c r="AIA155" s="26"/>
      <c r="AIB155" s="26"/>
      <c r="AIC155" s="26"/>
      <c r="AID155" s="26"/>
      <c r="AIE155" s="26"/>
      <c r="AIF155" s="26"/>
      <c r="AIG155" s="26"/>
      <c r="AIH155" s="26"/>
      <c r="AII155" s="26"/>
      <c r="AIJ155" s="26"/>
      <c r="AIK155" s="26"/>
      <c r="AIL155" s="26"/>
      <c r="AIM155" s="26"/>
      <c r="AIN155" s="26"/>
      <c r="AIO155" s="26"/>
      <c r="AIP155" s="26"/>
      <c r="AIQ155" s="26"/>
      <c r="AIR155" s="26"/>
      <c r="AIS155" s="26"/>
      <c r="AIT155" s="26"/>
      <c r="AIU155" s="26"/>
      <c r="AIV155" s="26"/>
      <c r="AIW155" s="26"/>
      <c r="AIX155" s="26"/>
      <c r="AIY155" s="26"/>
      <c r="AIZ155" s="26"/>
      <c r="AJA155" s="26"/>
      <c r="AJB155" s="26"/>
      <c r="AJC155" s="26"/>
      <c r="AJD155" s="26"/>
      <c r="AJE155" s="26"/>
      <c r="AJF155" s="26"/>
      <c r="AJG155" s="26"/>
      <c r="AJH155" s="26"/>
      <c r="AJI155" s="26"/>
      <c r="AJJ155" s="26"/>
      <c r="AJK155" s="26"/>
      <c r="AJL155" s="26"/>
      <c r="AJM155" s="26"/>
      <c r="AJN155" s="26"/>
      <c r="AJO155" s="26"/>
      <c r="AJP155" s="26"/>
      <c r="AJQ155" s="26"/>
      <c r="AJR155" s="26"/>
      <c r="AJS155" s="26"/>
      <c r="AJT155" s="26"/>
      <c r="AJU155" s="26"/>
      <c r="AJV155" s="26"/>
      <c r="AJW155" s="26"/>
      <c r="AJX155" s="26"/>
      <c r="AJY155" s="26"/>
      <c r="AJZ155" s="26"/>
      <c r="AKA155" s="26"/>
      <c r="AKB155" s="26"/>
      <c r="AKC155" s="26"/>
      <c r="AKD155" s="26"/>
      <c r="AKE155" s="26"/>
      <c r="AKF155" s="26"/>
      <c r="AKG155" s="26"/>
      <c r="AKH155" s="26"/>
      <c r="AKI155" s="26"/>
      <c r="AKJ155" s="26"/>
      <c r="AKK155" s="26"/>
      <c r="AKL155" s="26"/>
      <c r="AKM155" s="26"/>
      <c r="AKN155" s="26"/>
      <c r="AKO155" s="26"/>
      <c r="AKP155" s="26"/>
      <c r="AKQ155" s="26"/>
      <c r="AKR155" s="26"/>
      <c r="AKS155" s="26"/>
      <c r="AKT155" s="26"/>
      <c r="AKU155" s="26"/>
      <c r="AKV155" s="26"/>
      <c r="AKW155" s="26"/>
      <c r="AKX155" s="26"/>
      <c r="AKY155" s="26"/>
      <c r="AKZ155" s="26"/>
      <c r="ALA155" s="26"/>
      <c r="ALB155" s="26"/>
      <c r="ALC155" s="26"/>
      <c r="ALD155" s="26"/>
      <c r="ALE155" s="26"/>
      <c r="ALF155" s="26"/>
      <c r="ALG155" s="26"/>
      <c r="ALH155" s="26"/>
      <c r="ALI155" s="26"/>
      <c r="ALJ155" s="26"/>
      <c r="ALK155" s="26"/>
      <c r="ALL155" s="26"/>
      <c r="ALM155" s="26"/>
      <c r="ALN155" s="26"/>
      <c r="ALO155" s="26"/>
      <c r="ALP155" s="26"/>
      <c r="ALQ155" s="26"/>
      <c r="ALR155" s="26"/>
      <c r="ALS155" s="26"/>
      <c r="ALT155" s="26"/>
      <c r="ALU155" s="26"/>
      <c r="ALV155" s="26"/>
      <c r="ALW155" s="26"/>
      <c r="ALX155" s="26"/>
      <c r="ALY155" s="26"/>
      <c r="ALZ155" s="26"/>
      <c r="AMA155" s="26"/>
      <c r="AMB155" s="26"/>
      <c r="AMC155" s="26"/>
      <c r="AMD155" s="26"/>
      <c r="AME155" s="26"/>
      <c r="AMF155" s="26"/>
      <c r="AMG155" s="26"/>
      <c r="AMH155" s="26"/>
      <c r="AMI155" s="26"/>
      <c r="AMJ155" s="26"/>
      <c r="AMK155" s="26"/>
      <c r="AML155" s="26"/>
      <c r="AMM155" s="26"/>
      <c r="AMN155" s="26"/>
      <c r="AMO155" s="26"/>
      <c r="AMP155" s="26"/>
      <c r="AMQ155" s="26"/>
      <c r="AMR155" s="26"/>
      <c r="AMS155" s="26"/>
      <c r="AMT155" s="26"/>
      <c r="AMU155" s="26"/>
      <c r="AMV155" s="26"/>
      <c r="AMW155" s="26"/>
      <c r="AMX155" s="26"/>
      <c r="AMY155" s="26"/>
      <c r="AMZ155" s="26"/>
      <c r="ANA155" s="26"/>
      <c r="ANB155" s="26"/>
      <c r="ANC155" s="26"/>
      <c r="AND155" s="26"/>
      <c r="ANE155" s="26"/>
      <c r="ANF155" s="26"/>
      <c r="ANG155" s="26"/>
      <c r="ANH155" s="26"/>
      <c r="ANI155" s="26"/>
      <c r="ANJ155" s="26"/>
      <c r="ANK155" s="26"/>
      <c r="ANL155" s="26"/>
      <c r="ANM155" s="26"/>
      <c r="ANN155" s="26"/>
      <c r="ANO155" s="26"/>
      <c r="ANP155" s="26"/>
      <c r="ANQ155" s="26"/>
      <c r="ANR155" s="26"/>
      <c r="ANS155" s="26"/>
      <c r="ANT155" s="26"/>
      <c r="ANU155" s="26"/>
      <c r="ANV155" s="26"/>
      <c r="ANW155" s="26"/>
      <c r="ANX155" s="26"/>
      <c r="ANY155" s="26"/>
      <c r="ANZ155" s="26"/>
      <c r="AOA155" s="26"/>
      <c r="AOB155" s="26"/>
      <c r="AOC155" s="26"/>
      <c r="AOD155" s="26"/>
      <c r="AOE155" s="26"/>
      <c r="AOF155" s="26"/>
      <c r="AOG155" s="26"/>
      <c r="AOH155" s="26"/>
      <c r="AOI155" s="26"/>
      <c r="AOJ155" s="26"/>
      <c r="AOK155" s="26"/>
      <c r="AOL155" s="26"/>
      <c r="AOM155" s="26"/>
      <c r="AON155" s="26"/>
      <c r="AOO155" s="26"/>
      <c r="AOP155" s="26"/>
      <c r="AOQ155" s="26"/>
      <c r="AOR155" s="26"/>
      <c r="AOS155" s="26"/>
      <c r="AOT155" s="26"/>
      <c r="AOU155" s="26"/>
      <c r="AOV155" s="26"/>
      <c r="AOW155" s="26"/>
      <c r="AOX155" s="26"/>
      <c r="AOY155" s="26"/>
      <c r="AOZ155" s="26"/>
      <c r="APA155" s="26"/>
      <c r="APB155" s="26"/>
      <c r="APC155" s="26"/>
      <c r="APD155" s="26"/>
      <c r="APE155" s="26"/>
      <c r="APF155" s="26"/>
      <c r="APG155" s="26"/>
      <c r="APH155" s="26"/>
      <c r="API155" s="26"/>
      <c r="APJ155" s="26"/>
      <c r="APK155" s="26"/>
      <c r="APL155" s="26"/>
      <c r="APM155" s="26"/>
      <c r="APN155" s="26"/>
      <c r="APO155" s="26"/>
      <c r="APP155" s="26"/>
      <c r="APQ155" s="26"/>
      <c r="APR155" s="26"/>
      <c r="APS155" s="26"/>
      <c r="APT155" s="26"/>
      <c r="APU155" s="26"/>
      <c r="APV155" s="26"/>
      <c r="APW155" s="26"/>
      <c r="APX155" s="26"/>
      <c r="APY155" s="26"/>
      <c r="APZ155" s="26"/>
      <c r="AQA155" s="26"/>
      <c r="AQB155" s="26"/>
      <c r="AQC155" s="26"/>
      <c r="AQD155" s="26"/>
      <c r="AQE155" s="26"/>
      <c r="AQF155" s="26"/>
      <c r="AQG155" s="26"/>
      <c r="AQH155" s="26"/>
      <c r="AQI155" s="26"/>
      <c r="AQJ155" s="26"/>
      <c r="AQK155" s="26"/>
      <c r="AQL155" s="26"/>
      <c r="AQM155" s="26"/>
      <c r="AQN155" s="26"/>
      <c r="AQO155" s="26"/>
      <c r="AQP155" s="26"/>
      <c r="AQQ155" s="26"/>
      <c r="AQR155" s="26"/>
      <c r="AQS155" s="26"/>
      <c r="AQT155" s="26"/>
      <c r="AQU155" s="26"/>
      <c r="AQV155" s="26"/>
      <c r="AQW155" s="26"/>
      <c r="AQX155" s="26"/>
      <c r="AQY155" s="26"/>
      <c r="AQZ155" s="26"/>
      <c r="ARA155" s="26"/>
      <c r="ARB155" s="26"/>
      <c r="ARC155" s="26"/>
      <c r="ARD155" s="26"/>
      <c r="ARE155" s="26"/>
      <c r="ARF155" s="26"/>
      <c r="ARG155" s="26"/>
      <c r="ARH155" s="26"/>
      <c r="ARI155" s="26"/>
      <c r="ARJ155" s="26"/>
      <c r="ARK155" s="26"/>
      <c r="ARL155" s="26"/>
      <c r="ARM155" s="26"/>
      <c r="ARN155" s="26"/>
      <c r="ARO155" s="26"/>
      <c r="ARP155" s="26"/>
      <c r="ARQ155" s="26"/>
      <c r="ARR155" s="26"/>
      <c r="ARS155" s="26"/>
      <c r="ART155" s="26"/>
      <c r="ARU155" s="26"/>
      <c r="ARV155" s="26"/>
      <c r="ARW155" s="26"/>
      <c r="ARX155" s="26"/>
      <c r="ARY155" s="26"/>
      <c r="ARZ155" s="26"/>
      <c r="ASA155" s="26"/>
      <c r="ASB155" s="26"/>
      <c r="ASC155" s="26"/>
      <c r="ASD155" s="26"/>
      <c r="ASE155" s="26"/>
      <c r="ASF155" s="26"/>
      <c r="ASG155" s="26"/>
      <c r="ASH155" s="26"/>
      <c r="ASI155" s="26"/>
      <c r="ASJ155" s="26"/>
      <c r="ASK155" s="26"/>
      <c r="ASL155" s="26"/>
      <c r="ASM155" s="26"/>
      <c r="ASN155" s="26"/>
      <c r="ASO155" s="26"/>
      <c r="ASP155" s="26"/>
      <c r="ASQ155" s="26"/>
      <c r="ASR155" s="26"/>
      <c r="ASS155" s="26"/>
      <c r="AST155" s="26"/>
      <c r="ASU155" s="26"/>
      <c r="ASV155" s="26"/>
      <c r="ASW155" s="26"/>
      <c r="ASX155" s="26"/>
      <c r="ASY155" s="26"/>
      <c r="ASZ155" s="26"/>
      <c r="ATA155" s="26"/>
      <c r="ATB155" s="26"/>
      <c r="ATC155" s="26"/>
      <c r="ATD155" s="26"/>
      <c r="ATE155" s="26"/>
      <c r="ATF155" s="26"/>
      <c r="ATG155" s="26"/>
      <c r="ATH155" s="26"/>
      <c r="ATI155" s="26"/>
      <c r="ATJ155" s="26"/>
      <c r="ATK155" s="26"/>
      <c r="ATL155" s="26"/>
      <c r="ATM155" s="26"/>
      <c r="ATN155" s="26"/>
      <c r="ATO155" s="26"/>
      <c r="ATP155" s="26"/>
      <c r="ATQ155" s="26"/>
      <c r="ATR155" s="26"/>
      <c r="ATS155" s="26"/>
      <c r="ATT155" s="26"/>
      <c r="ATU155" s="26"/>
      <c r="ATV155" s="26"/>
      <c r="ATW155" s="26"/>
      <c r="ATX155" s="26"/>
      <c r="ATY155" s="26"/>
      <c r="ATZ155" s="26"/>
      <c r="AUA155" s="26"/>
      <c r="AUB155" s="26"/>
      <c r="AUC155" s="26"/>
      <c r="AUD155" s="26"/>
      <c r="AUE155" s="26"/>
      <c r="AUF155" s="26"/>
      <c r="AUG155" s="26"/>
      <c r="AUH155" s="26"/>
      <c r="AUI155" s="26"/>
      <c r="AUJ155" s="26"/>
      <c r="AUK155" s="26"/>
      <c r="AUL155" s="26"/>
      <c r="AUM155" s="26"/>
      <c r="AUN155" s="26"/>
      <c r="AUO155" s="26"/>
      <c r="AUP155" s="26"/>
      <c r="AUQ155" s="26"/>
      <c r="AUR155" s="26"/>
      <c r="AUS155" s="26"/>
      <c r="AUT155" s="26"/>
      <c r="AUU155" s="26"/>
      <c r="AUV155" s="26"/>
      <c r="AUW155" s="26"/>
      <c r="AUX155" s="26"/>
      <c r="AUY155" s="26"/>
      <c r="AUZ155" s="26"/>
      <c r="AVA155" s="26"/>
      <c r="AVB155" s="26"/>
      <c r="AVC155" s="26"/>
      <c r="AVD155" s="26"/>
      <c r="AVE155" s="26"/>
      <c r="AVF155" s="26"/>
      <c r="AVG155" s="26"/>
      <c r="AVH155" s="26"/>
      <c r="AVI155" s="26"/>
      <c r="AVJ155" s="26"/>
      <c r="AVK155" s="26"/>
      <c r="AVL155" s="26"/>
      <c r="AVM155" s="26"/>
      <c r="AVN155" s="26"/>
      <c r="AVO155" s="26"/>
      <c r="AVP155" s="26"/>
      <c r="AVQ155" s="26"/>
      <c r="AVR155" s="26"/>
      <c r="AVS155" s="26"/>
      <c r="AVT155" s="26"/>
      <c r="AVU155" s="26"/>
      <c r="AVV155" s="26"/>
      <c r="AVW155" s="26"/>
      <c r="AVX155" s="26"/>
      <c r="AVY155" s="26"/>
      <c r="AVZ155" s="26"/>
      <c r="AWA155" s="26"/>
      <c r="AWB155" s="26"/>
      <c r="AWC155" s="26"/>
      <c r="AWD155" s="26"/>
      <c r="AWE155" s="26"/>
      <c r="AWF155" s="26"/>
      <c r="AWG155" s="26"/>
      <c r="AWH155" s="26"/>
      <c r="AWI155" s="26"/>
      <c r="AWJ155" s="26"/>
      <c r="AWK155" s="26"/>
      <c r="AWL155" s="26"/>
      <c r="AWM155" s="26"/>
      <c r="AWN155" s="26"/>
      <c r="AWO155" s="26"/>
      <c r="AWP155" s="26"/>
      <c r="AWQ155" s="26"/>
      <c r="AWR155" s="26"/>
      <c r="AWS155" s="26"/>
      <c r="AWT155" s="26"/>
      <c r="AWU155" s="26"/>
      <c r="AWV155" s="26"/>
      <c r="AWW155" s="26"/>
      <c r="AWX155" s="26"/>
      <c r="AWY155" s="26"/>
      <c r="AWZ155" s="26"/>
      <c r="AXA155" s="26"/>
      <c r="AXB155" s="26"/>
      <c r="AXC155" s="26"/>
      <c r="AXD155" s="26"/>
      <c r="AXE155" s="26"/>
      <c r="AXF155" s="26"/>
      <c r="AXG155" s="26"/>
      <c r="AXH155" s="26"/>
      <c r="AXI155" s="26"/>
      <c r="AXJ155" s="26"/>
      <c r="AXK155" s="26"/>
      <c r="AXL155" s="26"/>
      <c r="AXM155" s="26"/>
      <c r="AXN155" s="26"/>
      <c r="AXO155" s="26"/>
      <c r="AXP155" s="26"/>
      <c r="AXQ155" s="26"/>
      <c r="AXR155" s="26"/>
      <c r="AXS155" s="26"/>
      <c r="AXT155" s="26"/>
      <c r="AXU155" s="26"/>
      <c r="AXV155" s="26"/>
      <c r="AXW155" s="26"/>
      <c r="AXX155" s="26"/>
      <c r="AXY155" s="26"/>
      <c r="AXZ155" s="26"/>
      <c r="AYA155" s="26"/>
      <c r="AYB155" s="26"/>
      <c r="AYC155" s="26"/>
      <c r="AYD155" s="26"/>
      <c r="AYE155" s="26"/>
      <c r="AYF155" s="26"/>
      <c r="AYG155" s="26"/>
      <c r="AYH155" s="26"/>
      <c r="AYI155" s="26"/>
      <c r="AYJ155" s="26"/>
      <c r="AYK155" s="26"/>
      <c r="AYL155" s="26"/>
      <c r="AYM155" s="26"/>
      <c r="AYN155" s="26"/>
      <c r="AYO155" s="26"/>
      <c r="AYP155" s="26"/>
      <c r="AYQ155" s="26"/>
      <c r="AYR155" s="26"/>
      <c r="AYS155" s="26"/>
      <c r="AYT155" s="26"/>
      <c r="AYU155" s="26"/>
      <c r="AYV155" s="26"/>
      <c r="AYW155" s="26"/>
      <c r="AYX155" s="26"/>
      <c r="AYY155" s="26"/>
      <c r="AYZ155" s="26"/>
      <c r="AZA155" s="26"/>
      <c r="AZB155" s="26"/>
      <c r="AZC155" s="26"/>
      <c r="AZD155" s="26"/>
      <c r="AZE155" s="26"/>
      <c r="AZF155" s="26"/>
      <c r="AZG155" s="26"/>
      <c r="AZH155" s="26"/>
      <c r="AZI155" s="26"/>
      <c r="AZJ155" s="26"/>
      <c r="AZK155" s="26"/>
      <c r="AZL155" s="26"/>
      <c r="AZM155" s="26"/>
      <c r="AZN155" s="26"/>
      <c r="AZO155" s="26"/>
      <c r="AZP155" s="26"/>
      <c r="AZQ155" s="26"/>
      <c r="AZR155" s="26"/>
      <c r="AZS155" s="26"/>
      <c r="AZT155" s="26"/>
      <c r="AZU155" s="26"/>
      <c r="AZV155" s="26"/>
      <c r="AZW155" s="26"/>
      <c r="AZX155" s="26"/>
      <c r="AZY155" s="26"/>
      <c r="AZZ155" s="26"/>
      <c r="BAA155" s="26"/>
      <c r="BAB155" s="26"/>
      <c r="BAC155" s="26"/>
      <c r="BAD155" s="26"/>
      <c r="BAE155" s="26"/>
      <c r="BAF155" s="26"/>
      <c r="BAG155" s="26"/>
      <c r="BAH155" s="26"/>
      <c r="BAI155" s="26"/>
      <c r="BAJ155" s="26"/>
      <c r="BAK155" s="26"/>
      <c r="BAL155" s="26"/>
      <c r="BAM155" s="26"/>
      <c r="BAN155" s="26"/>
      <c r="BAO155" s="26"/>
      <c r="BAP155" s="26"/>
      <c r="BAQ155" s="26"/>
      <c r="BAR155" s="26"/>
      <c r="BAS155" s="26"/>
      <c r="BAT155" s="26"/>
      <c r="BAU155" s="26"/>
      <c r="BAV155" s="26"/>
      <c r="BAW155" s="26"/>
      <c r="BAX155" s="26"/>
      <c r="BAY155" s="26"/>
      <c r="BAZ155" s="26"/>
      <c r="BBA155" s="26"/>
      <c r="BBB155" s="26"/>
      <c r="BBC155" s="26"/>
      <c r="BBD155" s="26"/>
      <c r="BBE155" s="26"/>
      <c r="BBF155" s="26"/>
      <c r="BBG155" s="26"/>
      <c r="BBH155" s="26"/>
      <c r="BBI155" s="26"/>
      <c r="BBJ155" s="26"/>
      <c r="BBK155" s="26"/>
      <c r="BBL155" s="26"/>
      <c r="BBM155" s="26"/>
      <c r="BBN155" s="26"/>
      <c r="BBO155" s="26"/>
      <c r="BBP155" s="26"/>
      <c r="BBQ155" s="26"/>
      <c r="BBR155" s="26"/>
      <c r="BBS155" s="26"/>
      <c r="BBT155" s="26"/>
      <c r="BBU155" s="26"/>
      <c r="BBV155" s="26"/>
      <c r="BBW155" s="26"/>
      <c r="BBX155" s="26"/>
      <c r="BBY155" s="26"/>
      <c r="BBZ155" s="26"/>
      <c r="BCA155" s="26"/>
      <c r="BCB155" s="26"/>
      <c r="BCC155" s="26"/>
      <c r="BCD155" s="26"/>
      <c r="BCE155" s="26"/>
      <c r="BCF155" s="26"/>
      <c r="BCG155" s="26"/>
      <c r="BCH155" s="26"/>
      <c r="BCI155" s="26"/>
      <c r="BCJ155" s="26"/>
      <c r="BCK155" s="26"/>
      <c r="BCL155" s="26"/>
      <c r="BCM155" s="26"/>
      <c r="BCN155" s="26"/>
      <c r="BCO155" s="26"/>
      <c r="BCP155" s="26"/>
      <c r="BCQ155" s="26"/>
      <c r="BCR155" s="26"/>
      <c r="BCS155" s="26"/>
      <c r="BCT155" s="26"/>
      <c r="BCU155" s="26"/>
      <c r="BCV155" s="26"/>
      <c r="BCW155" s="26"/>
      <c r="BCX155" s="26"/>
      <c r="BCY155" s="26"/>
      <c r="BCZ155" s="26"/>
      <c r="BDA155" s="26"/>
      <c r="BDB155" s="26"/>
      <c r="BDC155" s="26"/>
      <c r="BDD155" s="26"/>
      <c r="BDE155" s="26"/>
      <c r="BDF155" s="26"/>
      <c r="BDG155" s="26"/>
      <c r="BDH155" s="26"/>
      <c r="BDI155" s="26"/>
      <c r="BDJ155" s="26"/>
      <c r="BDK155" s="26"/>
      <c r="BDL155" s="26"/>
      <c r="BDM155" s="26"/>
      <c r="BDN155" s="26"/>
      <c r="BDO155" s="26"/>
      <c r="BDP155" s="26"/>
      <c r="BDQ155" s="26"/>
      <c r="BDR155" s="26"/>
      <c r="BDS155" s="26"/>
      <c r="BDT155" s="26"/>
      <c r="BDU155" s="26"/>
      <c r="BDV155" s="26"/>
      <c r="BDW155" s="26"/>
      <c r="BDX155" s="26"/>
      <c r="BDY155" s="26"/>
      <c r="BDZ155" s="26"/>
      <c r="BEA155" s="26"/>
      <c r="BEB155" s="26"/>
      <c r="BEC155" s="26"/>
      <c r="BED155" s="26"/>
      <c r="BEE155" s="26"/>
      <c r="BEF155" s="26"/>
      <c r="BEG155" s="26"/>
      <c r="BEH155" s="26"/>
      <c r="BEI155" s="26"/>
      <c r="BEJ155" s="26"/>
      <c r="BEK155" s="26"/>
      <c r="BEL155" s="26"/>
      <c r="BEM155" s="26"/>
      <c r="BEN155" s="26"/>
      <c r="BEO155" s="26"/>
      <c r="BEP155" s="26"/>
      <c r="BEQ155" s="26"/>
      <c r="BER155" s="26"/>
      <c r="BES155" s="26"/>
      <c r="BET155" s="26"/>
      <c r="BEU155" s="26"/>
      <c r="BEV155" s="26"/>
      <c r="BEW155" s="26"/>
      <c r="BEX155" s="26"/>
      <c r="BEY155" s="26"/>
      <c r="BEZ155" s="26"/>
      <c r="BFA155" s="26"/>
      <c r="BFB155" s="26"/>
      <c r="BFC155" s="26"/>
      <c r="BFD155" s="26"/>
      <c r="BFE155" s="26"/>
      <c r="BFF155" s="26"/>
      <c r="BFG155" s="26"/>
      <c r="BFH155" s="26"/>
      <c r="BFI155" s="26"/>
      <c r="BFJ155" s="26"/>
      <c r="BFK155" s="26"/>
      <c r="BFL155" s="26"/>
      <c r="BFM155" s="26"/>
      <c r="BFN155" s="26"/>
      <c r="BFO155" s="26"/>
      <c r="BFP155" s="26"/>
      <c r="BFQ155" s="26"/>
      <c r="BFR155" s="26"/>
      <c r="BFS155" s="26"/>
      <c r="BFT155" s="26"/>
      <c r="BFU155" s="26"/>
      <c r="BFV155" s="26"/>
      <c r="BFW155" s="26"/>
      <c r="BFX155" s="26"/>
      <c r="BFY155" s="26"/>
      <c r="BFZ155" s="26"/>
      <c r="BGA155" s="26"/>
      <c r="BGB155" s="26"/>
      <c r="BGC155" s="26"/>
      <c r="BGD155" s="26"/>
      <c r="BGE155" s="26"/>
      <c r="BGF155" s="26"/>
      <c r="BGG155" s="26"/>
      <c r="BGH155" s="26"/>
      <c r="BGI155" s="26"/>
      <c r="BGJ155" s="26"/>
      <c r="BGK155" s="26"/>
      <c r="BGL155" s="26"/>
      <c r="BGM155" s="26"/>
      <c r="BGN155" s="26"/>
      <c r="BGO155" s="26"/>
      <c r="BGP155" s="26"/>
      <c r="BGQ155" s="26"/>
      <c r="BGR155" s="26"/>
      <c r="BGS155" s="26"/>
      <c r="BGT155" s="26"/>
      <c r="BGU155" s="26"/>
      <c r="BGV155" s="26"/>
      <c r="BGW155" s="26"/>
      <c r="BGX155" s="26"/>
      <c r="BGY155" s="26"/>
      <c r="BGZ155" s="26"/>
      <c r="BHA155" s="26"/>
      <c r="BHB155" s="26"/>
      <c r="BHC155" s="26"/>
      <c r="BHD155" s="26"/>
      <c r="BHE155" s="26"/>
      <c r="BHF155" s="26"/>
      <c r="BHG155" s="26"/>
      <c r="BHH155" s="26"/>
      <c r="BHI155" s="26"/>
      <c r="BHJ155" s="26"/>
      <c r="BHK155" s="26"/>
      <c r="BHL155" s="26"/>
      <c r="BHM155" s="26"/>
      <c r="BHN155" s="26"/>
      <c r="BHO155" s="26"/>
      <c r="BHP155" s="26"/>
      <c r="BHQ155" s="26"/>
      <c r="BHR155" s="26"/>
      <c r="BHS155" s="26"/>
      <c r="BHT155" s="26"/>
      <c r="BHU155" s="26"/>
      <c r="BHV155" s="26"/>
      <c r="BHW155" s="26"/>
      <c r="BHX155" s="26"/>
      <c r="BHY155" s="26"/>
      <c r="BHZ155" s="26"/>
      <c r="BIA155" s="26"/>
      <c r="BIB155" s="26"/>
      <c r="BIC155" s="26"/>
      <c r="BID155" s="26"/>
      <c r="BIE155" s="26"/>
      <c r="BIF155" s="26"/>
      <c r="BIG155" s="26"/>
      <c r="BIH155" s="26"/>
      <c r="BII155" s="26"/>
      <c r="BIJ155" s="26"/>
      <c r="BIK155" s="26"/>
      <c r="BIL155" s="26"/>
      <c r="BIM155" s="26"/>
      <c r="BIN155" s="26"/>
      <c r="BIO155" s="26"/>
      <c r="BIP155" s="26"/>
      <c r="BIQ155" s="26"/>
      <c r="BIR155" s="26"/>
      <c r="BIS155" s="26"/>
      <c r="BIT155" s="26"/>
      <c r="BIU155" s="26"/>
      <c r="BIV155" s="26"/>
      <c r="BIW155" s="26"/>
      <c r="BIX155" s="26"/>
      <c r="BIY155" s="26"/>
      <c r="BIZ155" s="26"/>
      <c r="BJA155" s="26"/>
      <c r="BJB155" s="26"/>
      <c r="BJC155" s="26"/>
      <c r="BJD155" s="26"/>
      <c r="BJE155" s="26"/>
      <c r="BJF155" s="26"/>
      <c r="BJG155" s="26"/>
      <c r="BJH155" s="26"/>
      <c r="BJI155" s="26"/>
      <c r="BJJ155" s="26"/>
      <c r="BJK155" s="26"/>
      <c r="BJL155" s="26"/>
      <c r="BJM155" s="26"/>
      <c r="BJN155" s="26"/>
      <c r="BJO155" s="26"/>
      <c r="BJP155" s="26"/>
      <c r="BJQ155" s="26"/>
      <c r="BJR155" s="26"/>
      <c r="BJS155" s="26"/>
      <c r="BJT155" s="26"/>
      <c r="BJU155" s="26"/>
      <c r="BJV155" s="26"/>
      <c r="BJW155" s="26"/>
      <c r="BJX155" s="26"/>
      <c r="BJY155" s="26"/>
      <c r="BJZ155" s="26"/>
      <c r="BKA155" s="26"/>
      <c r="BKB155" s="26"/>
      <c r="BKC155" s="26"/>
      <c r="BKD155" s="26"/>
      <c r="BKE155" s="26"/>
      <c r="BKF155" s="26"/>
      <c r="BKG155" s="26"/>
      <c r="BKH155" s="26"/>
      <c r="BKI155" s="26"/>
      <c r="BKJ155" s="26"/>
      <c r="BKK155" s="26"/>
      <c r="BKL155" s="26"/>
      <c r="BKM155" s="26"/>
      <c r="BKN155" s="26"/>
      <c r="BKO155" s="26"/>
      <c r="BKP155" s="26"/>
      <c r="BKQ155" s="26"/>
      <c r="BKR155" s="26"/>
      <c r="BKS155" s="26"/>
      <c r="BKT155" s="26"/>
      <c r="BKU155" s="26"/>
      <c r="BKV155" s="26"/>
      <c r="BKW155" s="26"/>
      <c r="BKX155" s="26"/>
      <c r="BKY155" s="26"/>
      <c r="BKZ155" s="26"/>
      <c r="BLA155" s="26"/>
      <c r="BLB155" s="26"/>
      <c r="BLC155" s="26"/>
      <c r="BLD155" s="26"/>
      <c r="BLE155" s="26"/>
      <c r="BLF155" s="26"/>
      <c r="BLG155" s="26"/>
      <c r="BLH155" s="26"/>
      <c r="BLI155" s="26"/>
      <c r="BLJ155" s="26"/>
      <c r="BLK155" s="26"/>
      <c r="BLL155" s="26"/>
      <c r="BLM155" s="26"/>
      <c r="BLN155" s="26"/>
      <c r="BLO155" s="26"/>
      <c r="BLP155" s="26"/>
      <c r="BLQ155" s="26"/>
      <c r="BLR155" s="26"/>
      <c r="BLS155" s="26"/>
      <c r="BLT155" s="26"/>
      <c r="BLU155" s="26"/>
      <c r="BLV155" s="26"/>
      <c r="BLW155" s="26"/>
      <c r="BLX155" s="26"/>
      <c r="BLY155" s="26"/>
      <c r="BLZ155" s="26"/>
      <c r="BMA155" s="26"/>
      <c r="BMB155" s="26"/>
      <c r="BMC155" s="26"/>
      <c r="BMD155" s="26"/>
      <c r="BME155" s="26"/>
      <c r="BMF155" s="26"/>
      <c r="BMG155" s="26"/>
      <c r="BMH155" s="26"/>
      <c r="BMI155" s="26"/>
      <c r="BMJ155" s="26"/>
      <c r="BMK155" s="26"/>
      <c r="BML155" s="26"/>
      <c r="BMM155" s="26"/>
      <c r="BMN155" s="26"/>
      <c r="BMO155" s="26"/>
      <c r="BMP155" s="26"/>
      <c r="BMQ155" s="26"/>
      <c r="BMR155" s="26"/>
      <c r="BMS155" s="26"/>
      <c r="BMT155" s="26"/>
      <c r="BMU155" s="26"/>
      <c r="BMV155" s="26"/>
      <c r="BMW155" s="26"/>
      <c r="BMX155" s="26"/>
      <c r="BMY155" s="26"/>
      <c r="BMZ155" s="26"/>
      <c r="BNA155" s="26"/>
      <c r="BNB155" s="26"/>
      <c r="BNC155" s="26"/>
      <c r="BND155" s="26"/>
      <c r="BNE155" s="26"/>
      <c r="BNF155" s="26"/>
      <c r="BNG155" s="26"/>
      <c r="BNH155" s="26"/>
      <c r="BNI155" s="26"/>
      <c r="BNJ155" s="26"/>
      <c r="BNK155" s="26"/>
      <c r="BNL155" s="26"/>
      <c r="BNM155" s="26"/>
      <c r="BNN155" s="26"/>
      <c r="BNO155" s="26"/>
      <c r="BNP155" s="26"/>
      <c r="BNQ155" s="26"/>
      <c r="BNR155" s="26"/>
      <c r="BNS155" s="26"/>
      <c r="BNT155" s="26"/>
      <c r="BNU155" s="26"/>
      <c r="BNV155" s="26"/>
      <c r="BNW155" s="26"/>
      <c r="BNX155" s="26"/>
      <c r="BNY155" s="26"/>
      <c r="BNZ155" s="26"/>
      <c r="BOA155" s="26"/>
      <c r="BOB155" s="26"/>
      <c r="BOC155" s="26"/>
      <c r="BOD155" s="26"/>
      <c r="BOE155" s="26"/>
      <c r="BOF155" s="26"/>
      <c r="BOG155" s="26"/>
      <c r="BOH155" s="26"/>
      <c r="BOI155" s="26"/>
      <c r="BOJ155" s="26"/>
      <c r="BOK155" s="26"/>
      <c r="BOL155" s="26"/>
      <c r="BOM155" s="26"/>
      <c r="BON155" s="26"/>
      <c r="BOO155" s="26"/>
      <c r="BOP155" s="26"/>
      <c r="BOQ155" s="26"/>
      <c r="BOR155" s="26"/>
      <c r="BOS155" s="26"/>
      <c r="BOT155" s="26"/>
      <c r="BOU155" s="26"/>
      <c r="BOV155" s="26"/>
      <c r="BOW155" s="26"/>
      <c r="BOX155" s="26"/>
      <c r="BOY155" s="26"/>
      <c r="BOZ155" s="26"/>
      <c r="BPA155" s="26"/>
      <c r="BPB155" s="26"/>
      <c r="BPC155" s="26"/>
      <c r="BPD155" s="26"/>
      <c r="BPE155" s="26"/>
      <c r="BPF155" s="26"/>
      <c r="BPG155" s="26"/>
      <c r="BPH155" s="26"/>
      <c r="BPI155" s="26"/>
      <c r="BPJ155" s="26"/>
      <c r="BPK155" s="26"/>
      <c r="BPL155" s="26"/>
      <c r="BPM155" s="26"/>
      <c r="BPN155" s="26"/>
      <c r="BPO155" s="26"/>
      <c r="BPP155" s="26"/>
      <c r="BPQ155" s="26"/>
      <c r="BPR155" s="26"/>
      <c r="BPS155" s="26"/>
      <c r="BPT155" s="26"/>
      <c r="BPU155" s="26"/>
      <c r="BPV155" s="26"/>
      <c r="BPW155" s="26"/>
      <c r="BPX155" s="26"/>
      <c r="BPY155" s="26"/>
      <c r="BPZ155" s="26"/>
      <c r="BQA155" s="26"/>
      <c r="BQB155" s="26"/>
      <c r="BQC155" s="26"/>
      <c r="BQD155" s="26"/>
      <c r="BQE155" s="26"/>
      <c r="BQF155" s="26"/>
      <c r="BQG155" s="26"/>
      <c r="BQH155" s="26"/>
      <c r="BQI155" s="26"/>
      <c r="BQJ155" s="26"/>
      <c r="BQK155" s="26"/>
      <c r="BQL155" s="26"/>
      <c r="BQM155" s="26"/>
      <c r="BQN155" s="26"/>
      <c r="BQO155" s="26"/>
      <c r="BQP155" s="26"/>
      <c r="BQQ155" s="26"/>
      <c r="BQR155" s="26"/>
      <c r="BQS155" s="26"/>
      <c r="BQT155" s="26"/>
      <c r="BQU155" s="26"/>
      <c r="BQV155" s="26"/>
      <c r="BQW155" s="26"/>
      <c r="BQX155" s="26"/>
      <c r="BQY155" s="26"/>
      <c r="BQZ155" s="26"/>
      <c r="BRA155" s="26"/>
      <c r="BRB155" s="26"/>
      <c r="BRC155" s="26"/>
      <c r="BRD155" s="26"/>
      <c r="BRE155" s="26"/>
      <c r="BRF155" s="26"/>
      <c r="BRG155" s="26"/>
      <c r="BRH155" s="26"/>
      <c r="BRI155" s="26"/>
      <c r="BRJ155" s="26"/>
      <c r="BRK155" s="26"/>
      <c r="BRL155" s="26"/>
      <c r="BRM155" s="26"/>
      <c r="BRN155" s="26"/>
      <c r="BRO155" s="26"/>
      <c r="BRP155" s="26"/>
      <c r="BRQ155" s="26"/>
      <c r="BRR155" s="26"/>
      <c r="BRS155" s="26"/>
      <c r="BRT155" s="26"/>
      <c r="BRU155" s="26"/>
      <c r="BRV155" s="26"/>
      <c r="BRW155" s="26"/>
      <c r="BRX155" s="26"/>
      <c r="BRY155" s="26"/>
      <c r="BRZ155" s="26"/>
      <c r="BSA155" s="26"/>
      <c r="BSB155" s="26"/>
      <c r="BSC155" s="26"/>
      <c r="BSD155" s="26"/>
      <c r="BSE155" s="26"/>
      <c r="BSF155" s="26"/>
      <c r="BSG155" s="26"/>
      <c r="BSH155" s="26"/>
      <c r="BSI155" s="26"/>
      <c r="BSJ155" s="26"/>
      <c r="BSK155" s="26"/>
      <c r="BSL155" s="26"/>
      <c r="BSM155" s="26"/>
      <c r="BSN155" s="26"/>
      <c r="BSO155" s="26"/>
      <c r="BSP155" s="26"/>
      <c r="BSQ155" s="26"/>
      <c r="BSR155" s="26"/>
      <c r="BSS155" s="26"/>
      <c r="BST155" s="26"/>
      <c r="BSU155" s="26"/>
      <c r="BSV155" s="26"/>
      <c r="BSW155" s="26"/>
      <c r="BSX155" s="26"/>
      <c r="BSY155" s="26"/>
      <c r="BSZ155" s="26"/>
      <c r="BTA155" s="26"/>
      <c r="BTB155" s="26"/>
      <c r="BTC155" s="26"/>
      <c r="BTD155" s="26"/>
      <c r="BTE155" s="26"/>
      <c r="BTF155" s="26"/>
      <c r="BTG155" s="26"/>
      <c r="BTH155" s="26"/>
      <c r="BTI155" s="26"/>
      <c r="BTJ155" s="26"/>
      <c r="BTK155" s="26"/>
      <c r="BTL155" s="26"/>
      <c r="BTM155" s="26"/>
      <c r="BTN155" s="26"/>
      <c r="BTO155" s="26"/>
      <c r="BTP155" s="26"/>
      <c r="BTQ155" s="26"/>
      <c r="BTR155" s="26"/>
      <c r="BTS155" s="26"/>
      <c r="BTT155" s="26"/>
      <c r="BTU155" s="26"/>
      <c r="BTV155" s="26"/>
      <c r="BTW155" s="26"/>
      <c r="BTX155" s="26"/>
      <c r="BTY155" s="26"/>
      <c r="BTZ155" s="26"/>
      <c r="BUA155" s="26"/>
    </row>
    <row r="156" spans="1:1899" s="23" customFormat="1" ht="36.75" customHeight="1" x14ac:dyDescent="0.25">
      <c r="A156" s="34" t="s">
        <v>82</v>
      </c>
      <c r="B156" s="48" t="s">
        <v>23</v>
      </c>
      <c r="C156" s="48" t="s">
        <v>24</v>
      </c>
      <c r="D156" s="48" t="s">
        <v>282</v>
      </c>
      <c r="E156" s="48" t="s">
        <v>163</v>
      </c>
      <c r="F156" s="55" t="s">
        <v>152</v>
      </c>
      <c r="G156" s="19">
        <v>0</v>
      </c>
      <c r="H156" s="37">
        <v>45571</v>
      </c>
      <c r="I156" s="34" t="s">
        <v>245</v>
      </c>
      <c r="J156" s="34" t="s">
        <v>64</v>
      </c>
      <c r="K156" s="15">
        <v>0</v>
      </c>
      <c r="L156" s="15">
        <v>600</v>
      </c>
      <c r="M156" s="15">
        <v>600</v>
      </c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  <c r="DW156" s="26"/>
      <c r="DX156" s="26"/>
      <c r="DY156" s="26"/>
      <c r="DZ156" s="26"/>
      <c r="EA156" s="26"/>
      <c r="EB156" s="26"/>
      <c r="EC156" s="26"/>
      <c r="ED156" s="26"/>
      <c r="EE156" s="26"/>
      <c r="EF156" s="26"/>
      <c r="EG156" s="26"/>
      <c r="EH156" s="26"/>
      <c r="EI156" s="26"/>
      <c r="EJ156" s="26"/>
      <c r="EK156" s="26"/>
      <c r="EL156" s="26"/>
      <c r="EM156" s="26"/>
      <c r="EN156" s="26"/>
      <c r="EO156" s="26"/>
      <c r="EP156" s="26"/>
      <c r="EQ156" s="26"/>
      <c r="ER156" s="26"/>
      <c r="ES156" s="26"/>
      <c r="ET156" s="26"/>
      <c r="EU156" s="26"/>
      <c r="EV156" s="26"/>
      <c r="EW156" s="26"/>
      <c r="EX156" s="26"/>
      <c r="EY156" s="26"/>
      <c r="EZ156" s="26"/>
      <c r="FA156" s="26"/>
      <c r="FB156" s="26"/>
      <c r="FC156" s="26"/>
      <c r="FD156" s="26"/>
      <c r="FE156" s="26"/>
      <c r="FF156" s="26"/>
      <c r="FG156" s="26"/>
      <c r="FH156" s="26"/>
      <c r="FI156" s="26"/>
      <c r="FJ156" s="26"/>
      <c r="FK156" s="26"/>
      <c r="FL156" s="26"/>
      <c r="FM156" s="26"/>
      <c r="FN156" s="26"/>
      <c r="FO156" s="26"/>
      <c r="FP156" s="26"/>
      <c r="FQ156" s="26"/>
      <c r="FR156" s="26"/>
      <c r="FS156" s="26"/>
      <c r="FT156" s="26"/>
      <c r="FU156" s="26"/>
      <c r="FV156" s="26"/>
      <c r="FW156" s="26"/>
      <c r="FX156" s="26"/>
      <c r="FY156" s="26"/>
      <c r="FZ156" s="26"/>
      <c r="GA156" s="26"/>
      <c r="GB156" s="26"/>
      <c r="GC156" s="26"/>
      <c r="GD156" s="26"/>
      <c r="GE156" s="26"/>
      <c r="GF156" s="26"/>
      <c r="GG156" s="26"/>
      <c r="GH156" s="26"/>
      <c r="GI156" s="26"/>
      <c r="GJ156" s="26"/>
      <c r="GK156" s="26"/>
      <c r="GL156" s="26"/>
      <c r="GM156" s="26"/>
      <c r="GN156" s="26"/>
      <c r="GO156" s="26"/>
      <c r="GP156" s="26"/>
      <c r="GQ156" s="26"/>
      <c r="GR156" s="26"/>
      <c r="GS156" s="26"/>
      <c r="GT156" s="26"/>
      <c r="GU156" s="26"/>
      <c r="GV156" s="26"/>
      <c r="GW156" s="26"/>
      <c r="GX156" s="26"/>
      <c r="GY156" s="26"/>
      <c r="GZ156" s="26"/>
      <c r="HA156" s="26"/>
      <c r="HB156" s="26"/>
      <c r="HC156" s="26"/>
      <c r="HD156" s="26"/>
      <c r="HE156" s="26"/>
      <c r="HF156" s="26"/>
      <c r="HG156" s="26"/>
      <c r="HH156" s="26"/>
      <c r="HI156" s="26"/>
      <c r="HJ156" s="26"/>
      <c r="HK156" s="26"/>
      <c r="HL156" s="26"/>
      <c r="HM156" s="26"/>
      <c r="HN156" s="26"/>
      <c r="HO156" s="26"/>
      <c r="HP156" s="26"/>
      <c r="HQ156" s="26"/>
      <c r="HR156" s="26"/>
      <c r="HS156" s="26"/>
      <c r="HT156" s="26"/>
      <c r="HU156" s="26"/>
      <c r="HV156" s="26"/>
      <c r="HW156" s="26"/>
      <c r="HX156" s="26"/>
      <c r="HY156" s="26"/>
      <c r="HZ156" s="26"/>
      <c r="IA156" s="26"/>
      <c r="IB156" s="26"/>
      <c r="IC156" s="26"/>
      <c r="ID156" s="26"/>
      <c r="IE156" s="26"/>
      <c r="IF156" s="26"/>
      <c r="IG156" s="26"/>
      <c r="IH156" s="26"/>
      <c r="II156" s="26"/>
      <c r="IJ156" s="26"/>
      <c r="IK156" s="26"/>
      <c r="IL156" s="26"/>
      <c r="IM156" s="26"/>
      <c r="IN156" s="26"/>
      <c r="IO156" s="26"/>
      <c r="IP156" s="26"/>
      <c r="IQ156" s="26"/>
      <c r="IR156" s="26"/>
      <c r="IS156" s="26"/>
      <c r="IT156" s="26"/>
      <c r="IU156" s="26"/>
      <c r="IV156" s="26"/>
      <c r="IW156" s="26"/>
      <c r="IX156" s="26"/>
      <c r="IY156" s="26"/>
      <c r="IZ156" s="26"/>
      <c r="JA156" s="26"/>
      <c r="JB156" s="26"/>
      <c r="JC156" s="26"/>
      <c r="JD156" s="26"/>
      <c r="JE156" s="26"/>
      <c r="JF156" s="26"/>
      <c r="JG156" s="26"/>
      <c r="JH156" s="26"/>
      <c r="JI156" s="26"/>
      <c r="JJ156" s="26"/>
      <c r="JK156" s="26"/>
      <c r="JL156" s="26"/>
      <c r="JM156" s="26"/>
      <c r="JN156" s="26"/>
      <c r="JO156" s="26"/>
      <c r="JP156" s="26"/>
      <c r="JQ156" s="26"/>
      <c r="JR156" s="26"/>
      <c r="JS156" s="26"/>
      <c r="JT156" s="26"/>
      <c r="JU156" s="26"/>
      <c r="JV156" s="26"/>
      <c r="JW156" s="26"/>
      <c r="JX156" s="26"/>
      <c r="JY156" s="26"/>
      <c r="JZ156" s="26"/>
      <c r="KA156" s="26"/>
      <c r="KB156" s="26"/>
      <c r="KC156" s="26"/>
      <c r="KD156" s="26"/>
      <c r="KE156" s="26"/>
      <c r="KF156" s="26"/>
      <c r="KG156" s="26"/>
      <c r="KH156" s="26"/>
      <c r="KI156" s="26"/>
      <c r="KJ156" s="26"/>
      <c r="KK156" s="26"/>
      <c r="KL156" s="26"/>
      <c r="KM156" s="26"/>
      <c r="KN156" s="26"/>
      <c r="KO156" s="26"/>
      <c r="KP156" s="26"/>
      <c r="KQ156" s="26"/>
      <c r="KR156" s="26"/>
      <c r="KS156" s="26"/>
      <c r="KT156" s="26"/>
      <c r="KU156" s="26"/>
      <c r="KV156" s="26"/>
      <c r="KW156" s="26"/>
      <c r="KX156" s="26"/>
      <c r="KY156" s="26"/>
      <c r="KZ156" s="26"/>
      <c r="LA156" s="26"/>
      <c r="LB156" s="26"/>
      <c r="LC156" s="26"/>
      <c r="LD156" s="26"/>
      <c r="LE156" s="26"/>
      <c r="LF156" s="26"/>
      <c r="LG156" s="26"/>
      <c r="LH156" s="26"/>
      <c r="LI156" s="26"/>
      <c r="LJ156" s="26"/>
      <c r="LK156" s="26"/>
      <c r="LL156" s="26"/>
      <c r="LM156" s="26"/>
      <c r="LN156" s="26"/>
      <c r="LO156" s="26"/>
      <c r="LP156" s="26"/>
      <c r="LQ156" s="26"/>
      <c r="LR156" s="26"/>
      <c r="LS156" s="26"/>
      <c r="LT156" s="26"/>
      <c r="LU156" s="26"/>
      <c r="LV156" s="26"/>
      <c r="LW156" s="26"/>
      <c r="LX156" s="26"/>
      <c r="LY156" s="26"/>
      <c r="LZ156" s="26"/>
      <c r="MA156" s="26"/>
      <c r="MB156" s="26"/>
      <c r="MC156" s="26"/>
      <c r="MD156" s="26"/>
      <c r="ME156" s="26"/>
      <c r="MF156" s="26"/>
      <c r="MG156" s="26"/>
      <c r="MH156" s="26"/>
      <c r="MI156" s="26"/>
      <c r="MJ156" s="26"/>
      <c r="MK156" s="26"/>
      <c r="ML156" s="26"/>
      <c r="MM156" s="26"/>
      <c r="MN156" s="26"/>
      <c r="MO156" s="26"/>
      <c r="MP156" s="26"/>
      <c r="MQ156" s="26"/>
      <c r="MR156" s="26"/>
      <c r="MS156" s="26"/>
      <c r="MT156" s="26"/>
      <c r="MU156" s="26"/>
      <c r="MV156" s="26"/>
      <c r="MW156" s="26"/>
      <c r="MX156" s="26"/>
      <c r="MY156" s="26"/>
      <c r="MZ156" s="26"/>
      <c r="NA156" s="26"/>
      <c r="NB156" s="26"/>
      <c r="NC156" s="26"/>
      <c r="ND156" s="26"/>
      <c r="NE156" s="26"/>
      <c r="NF156" s="26"/>
      <c r="NG156" s="26"/>
      <c r="NH156" s="26"/>
      <c r="NI156" s="26"/>
      <c r="NJ156" s="26"/>
      <c r="NK156" s="26"/>
      <c r="NL156" s="26"/>
      <c r="NM156" s="26"/>
      <c r="NN156" s="26"/>
      <c r="NO156" s="26"/>
      <c r="NP156" s="26"/>
      <c r="NQ156" s="26"/>
      <c r="NR156" s="26"/>
      <c r="NS156" s="26"/>
      <c r="NT156" s="26"/>
      <c r="NU156" s="26"/>
      <c r="NV156" s="26"/>
      <c r="NW156" s="26"/>
      <c r="NX156" s="26"/>
      <c r="NY156" s="26"/>
      <c r="NZ156" s="26"/>
      <c r="OA156" s="26"/>
      <c r="OB156" s="26"/>
      <c r="OC156" s="26"/>
      <c r="OD156" s="26"/>
      <c r="OE156" s="26"/>
      <c r="OF156" s="26"/>
      <c r="OG156" s="26"/>
      <c r="OH156" s="26"/>
      <c r="OI156" s="26"/>
      <c r="OJ156" s="26"/>
      <c r="OK156" s="26"/>
      <c r="OL156" s="26"/>
      <c r="OM156" s="26"/>
      <c r="ON156" s="26"/>
      <c r="OO156" s="26"/>
      <c r="OP156" s="26"/>
      <c r="OQ156" s="26"/>
      <c r="OR156" s="26"/>
      <c r="OS156" s="26"/>
      <c r="OT156" s="26"/>
      <c r="OU156" s="26"/>
      <c r="OV156" s="26"/>
      <c r="OW156" s="26"/>
      <c r="OX156" s="26"/>
      <c r="OY156" s="26"/>
      <c r="OZ156" s="26"/>
      <c r="PA156" s="26"/>
      <c r="PB156" s="26"/>
      <c r="PC156" s="26"/>
      <c r="PD156" s="26"/>
      <c r="PE156" s="26"/>
      <c r="PF156" s="26"/>
      <c r="PG156" s="26"/>
      <c r="PH156" s="26"/>
      <c r="PI156" s="26"/>
      <c r="PJ156" s="26"/>
      <c r="PK156" s="26"/>
      <c r="PL156" s="26"/>
      <c r="PM156" s="26"/>
      <c r="PN156" s="26"/>
      <c r="PO156" s="26"/>
      <c r="PP156" s="26"/>
      <c r="PQ156" s="26"/>
      <c r="PR156" s="26"/>
      <c r="PS156" s="26"/>
      <c r="PT156" s="26"/>
      <c r="PU156" s="26"/>
      <c r="PV156" s="26"/>
      <c r="PW156" s="26"/>
      <c r="PX156" s="26"/>
      <c r="PY156" s="26"/>
      <c r="PZ156" s="26"/>
      <c r="QA156" s="26"/>
      <c r="QB156" s="26"/>
      <c r="QC156" s="26"/>
      <c r="QD156" s="26"/>
      <c r="QE156" s="26"/>
      <c r="QF156" s="26"/>
      <c r="QG156" s="26"/>
      <c r="QH156" s="26"/>
      <c r="QI156" s="26"/>
      <c r="QJ156" s="26"/>
      <c r="QK156" s="26"/>
      <c r="QL156" s="26"/>
      <c r="QM156" s="26"/>
      <c r="QN156" s="26"/>
      <c r="QO156" s="26"/>
      <c r="QP156" s="26"/>
      <c r="QQ156" s="26"/>
      <c r="QR156" s="26"/>
      <c r="QS156" s="26"/>
      <c r="QT156" s="26"/>
      <c r="QU156" s="26"/>
      <c r="QV156" s="26"/>
      <c r="QW156" s="26"/>
      <c r="QX156" s="26"/>
      <c r="QY156" s="26"/>
      <c r="QZ156" s="26"/>
      <c r="RA156" s="26"/>
      <c r="RB156" s="26"/>
      <c r="RC156" s="26"/>
      <c r="RD156" s="26"/>
      <c r="RE156" s="26"/>
      <c r="RF156" s="26"/>
      <c r="RG156" s="26"/>
      <c r="RH156" s="26"/>
      <c r="RI156" s="26"/>
      <c r="RJ156" s="26"/>
      <c r="RK156" s="26"/>
      <c r="RL156" s="26"/>
      <c r="RM156" s="26"/>
      <c r="RN156" s="26"/>
      <c r="RO156" s="26"/>
      <c r="RP156" s="26"/>
      <c r="RQ156" s="26"/>
      <c r="RR156" s="26"/>
      <c r="RS156" s="26"/>
      <c r="RT156" s="26"/>
      <c r="RU156" s="26"/>
      <c r="RV156" s="26"/>
      <c r="RW156" s="26"/>
      <c r="RX156" s="26"/>
      <c r="RY156" s="26"/>
      <c r="RZ156" s="26"/>
      <c r="SA156" s="26"/>
      <c r="SB156" s="26"/>
      <c r="SC156" s="26"/>
      <c r="SD156" s="26"/>
      <c r="SE156" s="26"/>
      <c r="SF156" s="26"/>
      <c r="SG156" s="26"/>
      <c r="SH156" s="26"/>
      <c r="SI156" s="26"/>
      <c r="SJ156" s="26"/>
      <c r="SK156" s="26"/>
      <c r="SL156" s="26"/>
      <c r="SM156" s="26"/>
      <c r="SN156" s="26"/>
      <c r="SO156" s="26"/>
      <c r="SP156" s="26"/>
      <c r="SQ156" s="26"/>
      <c r="SR156" s="26"/>
      <c r="SS156" s="26"/>
      <c r="ST156" s="26"/>
      <c r="SU156" s="26"/>
      <c r="SV156" s="26"/>
      <c r="SW156" s="26"/>
      <c r="SX156" s="26"/>
      <c r="SY156" s="26"/>
      <c r="SZ156" s="26"/>
      <c r="TA156" s="26"/>
      <c r="TB156" s="26"/>
      <c r="TC156" s="26"/>
      <c r="TD156" s="26"/>
      <c r="TE156" s="26"/>
      <c r="TF156" s="26"/>
      <c r="TG156" s="26"/>
      <c r="TH156" s="26"/>
      <c r="TI156" s="26"/>
      <c r="TJ156" s="26"/>
      <c r="TK156" s="26"/>
      <c r="TL156" s="26"/>
      <c r="TM156" s="26"/>
      <c r="TN156" s="26"/>
      <c r="TO156" s="26"/>
      <c r="TP156" s="26"/>
      <c r="TQ156" s="26"/>
      <c r="TR156" s="26"/>
      <c r="TS156" s="26"/>
      <c r="TT156" s="26"/>
      <c r="TU156" s="26"/>
      <c r="TV156" s="26"/>
      <c r="TW156" s="26"/>
      <c r="TX156" s="26"/>
      <c r="TY156" s="26"/>
      <c r="TZ156" s="26"/>
      <c r="UA156" s="26"/>
      <c r="UB156" s="26"/>
      <c r="UC156" s="26"/>
      <c r="UD156" s="26"/>
      <c r="UE156" s="26"/>
      <c r="UF156" s="26"/>
      <c r="UG156" s="26"/>
      <c r="UH156" s="26"/>
      <c r="UI156" s="26"/>
      <c r="UJ156" s="26"/>
      <c r="UK156" s="26"/>
      <c r="UL156" s="26"/>
      <c r="UM156" s="26"/>
      <c r="UN156" s="26"/>
      <c r="UO156" s="26"/>
      <c r="UP156" s="26"/>
      <c r="UQ156" s="26"/>
      <c r="UR156" s="26"/>
      <c r="US156" s="26"/>
      <c r="UT156" s="26"/>
      <c r="UU156" s="26"/>
      <c r="UV156" s="26"/>
      <c r="UW156" s="26"/>
      <c r="UX156" s="26"/>
      <c r="UY156" s="26"/>
      <c r="UZ156" s="26"/>
      <c r="VA156" s="26"/>
      <c r="VB156" s="26"/>
      <c r="VC156" s="26"/>
      <c r="VD156" s="26"/>
      <c r="VE156" s="26"/>
      <c r="VF156" s="26"/>
      <c r="VG156" s="26"/>
      <c r="VH156" s="26"/>
      <c r="VI156" s="26"/>
      <c r="VJ156" s="26"/>
      <c r="VK156" s="26"/>
      <c r="VL156" s="26"/>
      <c r="VM156" s="26"/>
      <c r="VN156" s="26"/>
      <c r="VO156" s="26"/>
      <c r="VP156" s="26"/>
      <c r="VQ156" s="26"/>
      <c r="VR156" s="26"/>
      <c r="VS156" s="26"/>
      <c r="VT156" s="26"/>
      <c r="VU156" s="26"/>
      <c r="VV156" s="26"/>
      <c r="VW156" s="26"/>
      <c r="VX156" s="26"/>
      <c r="VY156" s="26"/>
      <c r="VZ156" s="26"/>
      <c r="WA156" s="26"/>
      <c r="WB156" s="26"/>
      <c r="WC156" s="26"/>
      <c r="WD156" s="26"/>
      <c r="WE156" s="26"/>
      <c r="WF156" s="26"/>
      <c r="WG156" s="26"/>
      <c r="WH156" s="26"/>
      <c r="WI156" s="26"/>
      <c r="WJ156" s="26"/>
      <c r="WK156" s="26"/>
      <c r="WL156" s="26"/>
      <c r="WM156" s="26"/>
      <c r="WN156" s="26"/>
      <c r="WO156" s="26"/>
      <c r="WP156" s="26"/>
      <c r="WQ156" s="26"/>
      <c r="WR156" s="26"/>
      <c r="WS156" s="26"/>
      <c r="WT156" s="26"/>
      <c r="WU156" s="26"/>
      <c r="WV156" s="26"/>
      <c r="WW156" s="26"/>
      <c r="WX156" s="26"/>
      <c r="WY156" s="26"/>
      <c r="WZ156" s="26"/>
      <c r="XA156" s="26"/>
      <c r="XB156" s="26"/>
      <c r="XC156" s="26"/>
      <c r="XD156" s="26"/>
      <c r="XE156" s="26"/>
      <c r="XF156" s="26"/>
      <c r="XG156" s="26"/>
      <c r="XH156" s="26"/>
      <c r="XI156" s="26"/>
      <c r="XJ156" s="26"/>
      <c r="XK156" s="26"/>
      <c r="XL156" s="26"/>
      <c r="XM156" s="26"/>
      <c r="XN156" s="26"/>
      <c r="XO156" s="26"/>
      <c r="XP156" s="26"/>
      <c r="XQ156" s="26"/>
      <c r="XR156" s="26"/>
      <c r="XS156" s="26"/>
      <c r="XT156" s="26"/>
      <c r="XU156" s="26"/>
      <c r="XV156" s="26"/>
      <c r="XW156" s="26"/>
      <c r="XX156" s="26"/>
      <c r="XY156" s="26"/>
      <c r="XZ156" s="26"/>
      <c r="YA156" s="26"/>
      <c r="YB156" s="26"/>
      <c r="YC156" s="26"/>
      <c r="YD156" s="26"/>
      <c r="YE156" s="26"/>
      <c r="YF156" s="26"/>
      <c r="YG156" s="26"/>
      <c r="YH156" s="26"/>
      <c r="YI156" s="26"/>
      <c r="YJ156" s="26"/>
      <c r="YK156" s="26"/>
      <c r="YL156" s="26"/>
      <c r="YM156" s="26"/>
      <c r="YN156" s="26"/>
      <c r="YO156" s="26"/>
      <c r="YP156" s="26"/>
      <c r="YQ156" s="26"/>
      <c r="YR156" s="26"/>
      <c r="YS156" s="26"/>
      <c r="YT156" s="26"/>
      <c r="YU156" s="26"/>
      <c r="YV156" s="26"/>
      <c r="YW156" s="26"/>
      <c r="YX156" s="26"/>
      <c r="YY156" s="26"/>
      <c r="YZ156" s="26"/>
      <c r="ZA156" s="26"/>
      <c r="ZB156" s="26"/>
      <c r="ZC156" s="26"/>
      <c r="ZD156" s="26"/>
      <c r="ZE156" s="26"/>
      <c r="ZF156" s="26"/>
      <c r="ZG156" s="26"/>
      <c r="ZH156" s="26"/>
      <c r="ZI156" s="26"/>
      <c r="ZJ156" s="26"/>
      <c r="ZK156" s="26"/>
      <c r="ZL156" s="26"/>
      <c r="ZM156" s="26"/>
      <c r="ZN156" s="26"/>
      <c r="ZO156" s="26"/>
      <c r="ZP156" s="26"/>
      <c r="ZQ156" s="26"/>
      <c r="ZR156" s="26"/>
      <c r="ZS156" s="26"/>
      <c r="ZT156" s="26"/>
      <c r="ZU156" s="26"/>
      <c r="ZV156" s="26"/>
      <c r="ZW156" s="26"/>
      <c r="ZX156" s="26"/>
      <c r="ZY156" s="26"/>
      <c r="ZZ156" s="26"/>
      <c r="AAA156" s="26"/>
      <c r="AAB156" s="26"/>
      <c r="AAC156" s="26"/>
      <c r="AAD156" s="26"/>
      <c r="AAE156" s="26"/>
      <c r="AAF156" s="26"/>
      <c r="AAG156" s="26"/>
      <c r="AAH156" s="26"/>
      <c r="AAI156" s="26"/>
      <c r="AAJ156" s="26"/>
      <c r="AAK156" s="26"/>
      <c r="AAL156" s="26"/>
      <c r="AAM156" s="26"/>
      <c r="AAN156" s="26"/>
      <c r="AAO156" s="26"/>
      <c r="AAP156" s="26"/>
      <c r="AAQ156" s="26"/>
      <c r="AAR156" s="26"/>
      <c r="AAS156" s="26"/>
      <c r="AAT156" s="26"/>
      <c r="AAU156" s="26"/>
      <c r="AAV156" s="26"/>
      <c r="AAW156" s="26"/>
      <c r="AAX156" s="26"/>
      <c r="AAY156" s="26"/>
      <c r="AAZ156" s="26"/>
      <c r="ABA156" s="26"/>
      <c r="ABB156" s="26"/>
      <c r="ABC156" s="26"/>
      <c r="ABD156" s="26"/>
      <c r="ABE156" s="26"/>
      <c r="ABF156" s="26"/>
      <c r="ABG156" s="26"/>
      <c r="ABH156" s="26"/>
      <c r="ABI156" s="26"/>
      <c r="ABJ156" s="26"/>
      <c r="ABK156" s="26"/>
      <c r="ABL156" s="26"/>
      <c r="ABM156" s="26"/>
      <c r="ABN156" s="26"/>
      <c r="ABO156" s="26"/>
      <c r="ABP156" s="26"/>
      <c r="ABQ156" s="26"/>
      <c r="ABR156" s="26"/>
      <c r="ABS156" s="26"/>
      <c r="ABT156" s="26"/>
      <c r="ABU156" s="26"/>
      <c r="ABV156" s="26"/>
      <c r="ABW156" s="26"/>
      <c r="ABX156" s="26"/>
      <c r="ABY156" s="26"/>
      <c r="ABZ156" s="26"/>
      <c r="ACA156" s="26"/>
      <c r="ACB156" s="26"/>
      <c r="ACC156" s="26"/>
      <c r="ACD156" s="26"/>
      <c r="ACE156" s="26"/>
      <c r="ACF156" s="26"/>
      <c r="ACG156" s="26"/>
      <c r="ACH156" s="26"/>
      <c r="ACI156" s="26"/>
      <c r="ACJ156" s="26"/>
      <c r="ACK156" s="26"/>
      <c r="ACL156" s="26"/>
      <c r="ACM156" s="26"/>
      <c r="ACN156" s="26"/>
      <c r="ACO156" s="26"/>
      <c r="ACP156" s="26"/>
      <c r="ACQ156" s="26"/>
      <c r="ACR156" s="26"/>
      <c r="ACS156" s="26"/>
      <c r="ACT156" s="26"/>
      <c r="ACU156" s="26"/>
      <c r="ACV156" s="26"/>
      <c r="ACW156" s="26"/>
      <c r="ACX156" s="26"/>
      <c r="ACY156" s="26"/>
      <c r="ACZ156" s="26"/>
      <c r="ADA156" s="26"/>
      <c r="ADB156" s="26"/>
      <c r="ADC156" s="26"/>
      <c r="ADD156" s="26"/>
      <c r="ADE156" s="26"/>
      <c r="ADF156" s="26"/>
      <c r="ADG156" s="26"/>
      <c r="ADH156" s="26"/>
      <c r="ADI156" s="26"/>
      <c r="ADJ156" s="26"/>
      <c r="ADK156" s="26"/>
      <c r="ADL156" s="26"/>
      <c r="ADM156" s="26"/>
      <c r="ADN156" s="26"/>
      <c r="ADO156" s="26"/>
      <c r="ADP156" s="26"/>
      <c r="ADQ156" s="26"/>
      <c r="ADR156" s="26"/>
      <c r="ADS156" s="26"/>
      <c r="ADT156" s="26"/>
      <c r="ADU156" s="26"/>
      <c r="ADV156" s="26"/>
      <c r="ADW156" s="26"/>
      <c r="ADX156" s="26"/>
      <c r="ADY156" s="26"/>
      <c r="ADZ156" s="26"/>
      <c r="AEA156" s="26"/>
      <c r="AEB156" s="26"/>
      <c r="AEC156" s="26"/>
      <c r="AED156" s="26"/>
      <c r="AEE156" s="26"/>
      <c r="AEF156" s="26"/>
      <c r="AEG156" s="26"/>
      <c r="AEH156" s="26"/>
      <c r="AEI156" s="26"/>
      <c r="AEJ156" s="26"/>
      <c r="AEK156" s="26"/>
      <c r="AEL156" s="26"/>
      <c r="AEM156" s="26"/>
      <c r="AEN156" s="26"/>
      <c r="AEO156" s="26"/>
      <c r="AEP156" s="26"/>
      <c r="AEQ156" s="26"/>
      <c r="AER156" s="26"/>
      <c r="AES156" s="26"/>
      <c r="AET156" s="26"/>
      <c r="AEU156" s="26"/>
      <c r="AEV156" s="26"/>
      <c r="AEW156" s="26"/>
      <c r="AEX156" s="26"/>
      <c r="AEY156" s="26"/>
      <c r="AEZ156" s="26"/>
      <c r="AFA156" s="26"/>
      <c r="AFB156" s="26"/>
      <c r="AFC156" s="26"/>
      <c r="AFD156" s="26"/>
      <c r="AFE156" s="26"/>
      <c r="AFF156" s="26"/>
      <c r="AFG156" s="26"/>
      <c r="AFH156" s="26"/>
      <c r="AFI156" s="26"/>
      <c r="AFJ156" s="26"/>
      <c r="AFK156" s="26"/>
      <c r="AFL156" s="26"/>
      <c r="AFM156" s="26"/>
      <c r="AFN156" s="26"/>
      <c r="AFO156" s="26"/>
      <c r="AFP156" s="26"/>
      <c r="AFQ156" s="26"/>
      <c r="AFR156" s="26"/>
      <c r="AFS156" s="26"/>
      <c r="AFT156" s="26"/>
      <c r="AFU156" s="26"/>
      <c r="AFV156" s="26"/>
      <c r="AFW156" s="26"/>
      <c r="AFX156" s="26"/>
      <c r="AFY156" s="26"/>
      <c r="AFZ156" s="26"/>
      <c r="AGA156" s="26"/>
      <c r="AGB156" s="26"/>
      <c r="AGC156" s="26"/>
      <c r="AGD156" s="26"/>
      <c r="AGE156" s="26"/>
      <c r="AGF156" s="26"/>
      <c r="AGG156" s="26"/>
      <c r="AGH156" s="26"/>
      <c r="AGI156" s="26"/>
      <c r="AGJ156" s="26"/>
      <c r="AGK156" s="26"/>
      <c r="AGL156" s="26"/>
      <c r="AGM156" s="26"/>
      <c r="AGN156" s="26"/>
      <c r="AGO156" s="26"/>
      <c r="AGP156" s="26"/>
      <c r="AGQ156" s="26"/>
      <c r="AGR156" s="26"/>
      <c r="AGS156" s="26"/>
      <c r="AGT156" s="26"/>
      <c r="AGU156" s="26"/>
      <c r="AGV156" s="26"/>
      <c r="AGW156" s="26"/>
      <c r="AGX156" s="26"/>
      <c r="AGY156" s="26"/>
      <c r="AGZ156" s="26"/>
      <c r="AHA156" s="26"/>
      <c r="AHB156" s="26"/>
      <c r="AHC156" s="26"/>
      <c r="AHD156" s="26"/>
      <c r="AHE156" s="26"/>
      <c r="AHF156" s="26"/>
      <c r="AHG156" s="26"/>
      <c r="AHH156" s="26"/>
      <c r="AHI156" s="26"/>
      <c r="AHJ156" s="26"/>
      <c r="AHK156" s="26"/>
      <c r="AHL156" s="26"/>
      <c r="AHM156" s="26"/>
      <c r="AHN156" s="26"/>
      <c r="AHO156" s="26"/>
      <c r="AHP156" s="26"/>
      <c r="AHQ156" s="26"/>
      <c r="AHR156" s="26"/>
      <c r="AHS156" s="26"/>
      <c r="AHT156" s="26"/>
      <c r="AHU156" s="26"/>
      <c r="AHV156" s="26"/>
      <c r="AHW156" s="26"/>
      <c r="AHX156" s="26"/>
      <c r="AHY156" s="26"/>
      <c r="AHZ156" s="26"/>
      <c r="AIA156" s="26"/>
      <c r="AIB156" s="26"/>
      <c r="AIC156" s="26"/>
      <c r="AID156" s="26"/>
      <c r="AIE156" s="26"/>
      <c r="AIF156" s="26"/>
      <c r="AIG156" s="26"/>
      <c r="AIH156" s="26"/>
      <c r="AII156" s="26"/>
      <c r="AIJ156" s="26"/>
      <c r="AIK156" s="26"/>
      <c r="AIL156" s="26"/>
      <c r="AIM156" s="26"/>
      <c r="AIN156" s="26"/>
      <c r="AIO156" s="26"/>
      <c r="AIP156" s="26"/>
      <c r="AIQ156" s="26"/>
      <c r="AIR156" s="26"/>
      <c r="AIS156" s="26"/>
      <c r="AIT156" s="26"/>
      <c r="AIU156" s="26"/>
      <c r="AIV156" s="26"/>
      <c r="AIW156" s="26"/>
      <c r="AIX156" s="26"/>
      <c r="AIY156" s="26"/>
      <c r="AIZ156" s="26"/>
      <c r="AJA156" s="26"/>
      <c r="AJB156" s="26"/>
      <c r="AJC156" s="26"/>
      <c r="AJD156" s="26"/>
      <c r="AJE156" s="26"/>
      <c r="AJF156" s="26"/>
      <c r="AJG156" s="26"/>
      <c r="AJH156" s="26"/>
      <c r="AJI156" s="26"/>
      <c r="AJJ156" s="26"/>
      <c r="AJK156" s="26"/>
      <c r="AJL156" s="26"/>
      <c r="AJM156" s="26"/>
      <c r="AJN156" s="26"/>
      <c r="AJO156" s="26"/>
      <c r="AJP156" s="26"/>
      <c r="AJQ156" s="26"/>
      <c r="AJR156" s="26"/>
      <c r="AJS156" s="26"/>
      <c r="AJT156" s="26"/>
      <c r="AJU156" s="26"/>
      <c r="AJV156" s="26"/>
      <c r="AJW156" s="26"/>
      <c r="AJX156" s="26"/>
      <c r="AJY156" s="26"/>
      <c r="AJZ156" s="26"/>
      <c r="AKA156" s="26"/>
      <c r="AKB156" s="26"/>
      <c r="AKC156" s="26"/>
      <c r="AKD156" s="26"/>
      <c r="AKE156" s="26"/>
      <c r="AKF156" s="26"/>
      <c r="AKG156" s="26"/>
      <c r="AKH156" s="26"/>
      <c r="AKI156" s="26"/>
      <c r="AKJ156" s="26"/>
      <c r="AKK156" s="26"/>
      <c r="AKL156" s="26"/>
      <c r="AKM156" s="26"/>
      <c r="AKN156" s="26"/>
      <c r="AKO156" s="26"/>
      <c r="AKP156" s="26"/>
      <c r="AKQ156" s="26"/>
      <c r="AKR156" s="26"/>
      <c r="AKS156" s="26"/>
      <c r="AKT156" s="26"/>
      <c r="AKU156" s="26"/>
      <c r="AKV156" s="26"/>
      <c r="AKW156" s="26"/>
      <c r="AKX156" s="26"/>
      <c r="AKY156" s="26"/>
      <c r="AKZ156" s="26"/>
      <c r="ALA156" s="26"/>
      <c r="ALB156" s="26"/>
      <c r="ALC156" s="26"/>
      <c r="ALD156" s="26"/>
      <c r="ALE156" s="26"/>
      <c r="ALF156" s="26"/>
      <c r="ALG156" s="26"/>
      <c r="ALH156" s="26"/>
      <c r="ALI156" s="26"/>
      <c r="ALJ156" s="26"/>
      <c r="ALK156" s="26"/>
      <c r="ALL156" s="26"/>
      <c r="ALM156" s="26"/>
      <c r="ALN156" s="26"/>
      <c r="ALO156" s="26"/>
      <c r="ALP156" s="26"/>
      <c r="ALQ156" s="26"/>
      <c r="ALR156" s="26"/>
      <c r="ALS156" s="26"/>
      <c r="ALT156" s="26"/>
      <c r="ALU156" s="26"/>
      <c r="ALV156" s="26"/>
      <c r="ALW156" s="26"/>
      <c r="ALX156" s="26"/>
      <c r="ALY156" s="26"/>
      <c r="ALZ156" s="26"/>
      <c r="AMA156" s="26"/>
      <c r="AMB156" s="26"/>
      <c r="AMC156" s="26"/>
      <c r="AMD156" s="26"/>
      <c r="AME156" s="26"/>
      <c r="AMF156" s="26"/>
      <c r="AMG156" s="26"/>
      <c r="AMH156" s="26"/>
      <c r="AMI156" s="26"/>
      <c r="AMJ156" s="26"/>
      <c r="AMK156" s="26"/>
      <c r="AML156" s="26"/>
      <c r="AMM156" s="26"/>
      <c r="AMN156" s="26"/>
      <c r="AMO156" s="26"/>
      <c r="AMP156" s="26"/>
      <c r="AMQ156" s="26"/>
      <c r="AMR156" s="26"/>
      <c r="AMS156" s="26"/>
      <c r="AMT156" s="26"/>
      <c r="AMU156" s="26"/>
      <c r="AMV156" s="26"/>
      <c r="AMW156" s="26"/>
      <c r="AMX156" s="26"/>
      <c r="AMY156" s="26"/>
      <c r="AMZ156" s="26"/>
      <c r="ANA156" s="26"/>
      <c r="ANB156" s="26"/>
      <c r="ANC156" s="26"/>
      <c r="AND156" s="26"/>
      <c r="ANE156" s="26"/>
      <c r="ANF156" s="26"/>
      <c r="ANG156" s="26"/>
      <c r="ANH156" s="26"/>
      <c r="ANI156" s="26"/>
      <c r="ANJ156" s="26"/>
      <c r="ANK156" s="26"/>
      <c r="ANL156" s="26"/>
      <c r="ANM156" s="26"/>
      <c r="ANN156" s="26"/>
      <c r="ANO156" s="26"/>
      <c r="ANP156" s="26"/>
      <c r="ANQ156" s="26"/>
      <c r="ANR156" s="26"/>
      <c r="ANS156" s="26"/>
      <c r="ANT156" s="26"/>
      <c r="ANU156" s="26"/>
      <c r="ANV156" s="26"/>
      <c r="ANW156" s="26"/>
      <c r="ANX156" s="26"/>
      <c r="ANY156" s="26"/>
      <c r="ANZ156" s="26"/>
      <c r="AOA156" s="26"/>
      <c r="AOB156" s="26"/>
      <c r="AOC156" s="26"/>
      <c r="AOD156" s="26"/>
      <c r="AOE156" s="26"/>
      <c r="AOF156" s="26"/>
      <c r="AOG156" s="26"/>
      <c r="AOH156" s="26"/>
      <c r="AOI156" s="26"/>
      <c r="AOJ156" s="26"/>
      <c r="AOK156" s="26"/>
      <c r="AOL156" s="26"/>
      <c r="AOM156" s="26"/>
      <c r="AON156" s="26"/>
      <c r="AOO156" s="26"/>
      <c r="AOP156" s="26"/>
      <c r="AOQ156" s="26"/>
      <c r="AOR156" s="26"/>
      <c r="AOS156" s="26"/>
      <c r="AOT156" s="26"/>
      <c r="AOU156" s="26"/>
      <c r="AOV156" s="26"/>
      <c r="AOW156" s="26"/>
      <c r="AOX156" s="26"/>
      <c r="AOY156" s="26"/>
      <c r="AOZ156" s="26"/>
      <c r="APA156" s="26"/>
      <c r="APB156" s="26"/>
      <c r="APC156" s="26"/>
      <c r="APD156" s="26"/>
      <c r="APE156" s="26"/>
      <c r="APF156" s="26"/>
      <c r="APG156" s="26"/>
      <c r="APH156" s="26"/>
      <c r="API156" s="26"/>
      <c r="APJ156" s="26"/>
      <c r="APK156" s="26"/>
      <c r="APL156" s="26"/>
      <c r="APM156" s="26"/>
      <c r="APN156" s="26"/>
      <c r="APO156" s="26"/>
      <c r="APP156" s="26"/>
      <c r="APQ156" s="26"/>
      <c r="APR156" s="26"/>
      <c r="APS156" s="26"/>
      <c r="APT156" s="26"/>
      <c r="APU156" s="26"/>
      <c r="APV156" s="26"/>
      <c r="APW156" s="26"/>
      <c r="APX156" s="26"/>
      <c r="APY156" s="26"/>
      <c r="APZ156" s="26"/>
      <c r="AQA156" s="26"/>
      <c r="AQB156" s="26"/>
      <c r="AQC156" s="26"/>
      <c r="AQD156" s="26"/>
      <c r="AQE156" s="26"/>
      <c r="AQF156" s="26"/>
      <c r="AQG156" s="26"/>
      <c r="AQH156" s="26"/>
      <c r="AQI156" s="26"/>
      <c r="AQJ156" s="26"/>
      <c r="AQK156" s="26"/>
      <c r="AQL156" s="26"/>
      <c r="AQM156" s="26"/>
      <c r="AQN156" s="26"/>
      <c r="AQO156" s="26"/>
      <c r="AQP156" s="26"/>
      <c r="AQQ156" s="26"/>
      <c r="AQR156" s="26"/>
      <c r="AQS156" s="26"/>
      <c r="AQT156" s="26"/>
      <c r="AQU156" s="26"/>
      <c r="AQV156" s="26"/>
      <c r="AQW156" s="26"/>
      <c r="AQX156" s="26"/>
      <c r="AQY156" s="26"/>
      <c r="AQZ156" s="26"/>
      <c r="ARA156" s="26"/>
      <c r="ARB156" s="26"/>
      <c r="ARC156" s="26"/>
      <c r="ARD156" s="26"/>
      <c r="ARE156" s="26"/>
      <c r="ARF156" s="26"/>
      <c r="ARG156" s="26"/>
      <c r="ARH156" s="26"/>
      <c r="ARI156" s="26"/>
      <c r="ARJ156" s="26"/>
      <c r="ARK156" s="26"/>
      <c r="ARL156" s="26"/>
      <c r="ARM156" s="26"/>
      <c r="ARN156" s="26"/>
      <c r="ARO156" s="26"/>
      <c r="ARP156" s="26"/>
      <c r="ARQ156" s="26"/>
      <c r="ARR156" s="26"/>
      <c r="ARS156" s="26"/>
      <c r="ART156" s="26"/>
      <c r="ARU156" s="26"/>
      <c r="ARV156" s="26"/>
      <c r="ARW156" s="26"/>
      <c r="ARX156" s="26"/>
      <c r="ARY156" s="26"/>
      <c r="ARZ156" s="26"/>
      <c r="ASA156" s="26"/>
      <c r="ASB156" s="26"/>
      <c r="ASC156" s="26"/>
      <c r="ASD156" s="26"/>
      <c r="ASE156" s="26"/>
      <c r="ASF156" s="26"/>
      <c r="ASG156" s="26"/>
      <c r="ASH156" s="26"/>
      <c r="ASI156" s="26"/>
      <c r="ASJ156" s="26"/>
      <c r="ASK156" s="26"/>
      <c r="ASL156" s="26"/>
      <c r="ASM156" s="26"/>
      <c r="ASN156" s="26"/>
      <c r="ASO156" s="26"/>
      <c r="ASP156" s="26"/>
      <c r="ASQ156" s="26"/>
      <c r="ASR156" s="26"/>
      <c r="ASS156" s="26"/>
      <c r="AST156" s="26"/>
      <c r="ASU156" s="26"/>
      <c r="ASV156" s="26"/>
      <c r="ASW156" s="26"/>
      <c r="ASX156" s="26"/>
      <c r="ASY156" s="26"/>
      <c r="ASZ156" s="26"/>
      <c r="ATA156" s="26"/>
      <c r="ATB156" s="26"/>
      <c r="ATC156" s="26"/>
      <c r="ATD156" s="26"/>
      <c r="ATE156" s="26"/>
      <c r="ATF156" s="26"/>
      <c r="ATG156" s="26"/>
      <c r="ATH156" s="26"/>
      <c r="ATI156" s="26"/>
      <c r="ATJ156" s="26"/>
      <c r="ATK156" s="26"/>
      <c r="ATL156" s="26"/>
      <c r="ATM156" s="26"/>
      <c r="ATN156" s="26"/>
      <c r="ATO156" s="26"/>
      <c r="ATP156" s="26"/>
      <c r="ATQ156" s="26"/>
      <c r="ATR156" s="26"/>
      <c r="ATS156" s="26"/>
      <c r="ATT156" s="26"/>
      <c r="ATU156" s="26"/>
      <c r="ATV156" s="26"/>
      <c r="ATW156" s="26"/>
      <c r="ATX156" s="26"/>
      <c r="ATY156" s="26"/>
      <c r="ATZ156" s="26"/>
      <c r="AUA156" s="26"/>
      <c r="AUB156" s="26"/>
      <c r="AUC156" s="26"/>
      <c r="AUD156" s="26"/>
      <c r="AUE156" s="26"/>
      <c r="AUF156" s="26"/>
      <c r="AUG156" s="26"/>
      <c r="AUH156" s="26"/>
      <c r="AUI156" s="26"/>
      <c r="AUJ156" s="26"/>
      <c r="AUK156" s="26"/>
      <c r="AUL156" s="26"/>
      <c r="AUM156" s="26"/>
      <c r="AUN156" s="26"/>
      <c r="AUO156" s="26"/>
      <c r="AUP156" s="26"/>
      <c r="AUQ156" s="26"/>
      <c r="AUR156" s="26"/>
      <c r="AUS156" s="26"/>
      <c r="AUT156" s="26"/>
      <c r="AUU156" s="26"/>
      <c r="AUV156" s="26"/>
      <c r="AUW156" s="26"/>
      <c r="AUX156" s="26"/>
      <c r="AUY156" s="26"/>
      <c r="AUZ156" s="26"/>
      <c r="AVA156" s="26"/>
      <c r="AVB156" s="26"/>
      <c r="AVC156" s="26"/>
      <c r="AVD156" s="26"/>
      <c r="AVE156" s="26"/>
      <c r="AVF156" s="26"/>
      <c r="AVG156" s="26"/>
      <c r="AVH156" s="26"/>
      <c r="AVI156" s="26"/>
      <c r="AVJ156" s="26"/>
      <c r="AVK156" s="26"/>
      <c r="AVL156" s="26"/>
      <c r="AVM156" s="26"/>
      <c r="AVN156" s="26"/>
      <c r="AVO156" s="26"/>
      <c r="AVP156" s="26"/>
      <c r="AVQ156" s="26"/>
      <c r="AVR156" s="26"/>
      <c r="AVS156" s="26"/>
      <c r="AVT156" s="26"/>
      <c r="AVU156" s="26"/>
      <c r="AVV156" s="26"/>
      <c r="AVW156" s="26"/>
      <c r="AVX156" s="26"/>
      <c r="AVY156" s="26"/>
      <c r="AVZ156" s="26"/>
      <c r="AWA156" s="26"/>
      <c r="AWB156" s="26"/>
      <c r="AWC156" s="26"/>
      <c r="AWD156" s="26"/>
      <c r="AWE156" s="26"/>
      <c r="AWF156" s="26"/>
      <c r="AWG156" s="26"/>
      <c r="AWH156" s="26"/>
      <c r="AWI156" s="26"/>
      <c r="AWJ156" s="26"/>
      <c r="AWK156" s="26"/>
      <c r="AWL156" s="26"/>
      <c r="AWM156" s="26"/>
      <c r="AWN156" s="26"/>
      <c r="AWO156" s="26"/>
      <c r="AWP156" s="26"/>
      <c r="AWQ156" s="26"/>
      <c r="AWR156" s="26"/>
      <c r="AWS156" s="26"/>
      <c r="AWT156" s="26"/>
      <c r="AWU156" s="26"/>
      <c r="AWV156" s="26"/>
      <c r="AWW156" s="26"/>
      <c r="AWX156" s="26"/>
      <c r="AWY156" s="26"/>
      <c r="AWZ156" s="26"/>
      <c r="AXA156" s="26"/>
      <c r="AXB156" s="26"/>
      <c r="AXC156" s="26"/>
      <c r="AXD156" s="26"/>
      <c r="AXE156" s="26"/>
      <c r="AXF156" s="26"/>
      <c r="AXG156" s="26"/>
      <c r="AXH156" s="26"/>
      <c r="AXI156" s="26"/>
      <c r="AXJ156" s="26"/>
      <c r="AXK156" s="26"/>
      <c r="AXL156" s="26"/>
      <c r="AXM156" s="26"/>
      <c r="AXN156" s="26"/>
      <c r="AXO156" s="26"/>
      <c r="AXP156" s="26"/>
      <c r="AXQ156" s="26"/>
      <c r="AXR156" s="26"/>
      <c r="AXS156" s="26"/>
      <c r="AXT156" s="26"/>
      <c r="AXU156" s="26"/>
      <c r="AXV156" s="26"/>
      <c r="AXW156" s="26"/>
      <c r="AXX156" s="26"/>
      <c r="AXY156" s="26"/>
      <c r="AXZ156" s="26"/>
      <c r="AYA156" s="26"/>
      <c r="AYB156" s="26"/>
      <c r="AYC156" s="26"/>
      <c r="AYD156" s="26"/>
      <c r="AYE156" s="26"/>
      <c r="AYF156" s="26"/>
      <c r="AYG156" s="26"/>
      <c r="AYH156" s="26"/>
      <c r="AYI156" s="26"/>
      <c r="AYJ156" s="26"/>
      <c r="AYK156" s="26"/>
      <c r="AYL156" s="26"/>
      <c r="AYM156" s="26"/>
      <c r="AYN156" s="26"/>
      <c r="AYO156" s="26"/>
      <c r="AYP156" s="26"/>
      <c r="AYQ156" s="26"/>
      <c r="AYR156" s="26"/>
      <c r="AYS156" s="26"/>
      <c r="AYT156" s="26"/>
      <c r="AYU156" s="26"/>
      <c r="AYV156" s="26"/>
      <c r="AYW156" s="26"/>
      <c r="AYX156" s="26"/>
      <c r="AYY156" s="26"/>
      <c r="AYZ156" s="26"/>
      <c r="AZA156" s="26"/>
      <c r="AZB156" s="26"/>
      <c r="AZC156" s="26"/>
      <c r="AZD156" s="26"/>
      <c r="AZE156" s="26"/>
      <c r="AZF156" s="26"/>
      <c r="AZG156" s="26"/>
      <c r="AZH156" s="26"/>
      <c r="AZI156" s="26"/>
      <c r="AZJ156" s="26"/>
      <c r="AZK156" s="26"/>
      <c r="AZL156" s="26"/>
      <c r="AZM156" s="26"/>
      <c r="AZN156" s="26"/>
      <c r="AZO156" s="26"/>
      <c r="AZP156" s="26"/>
      <c r="AZQ156" s="26"/>
      <c r="AZR156" s="26"/>
      <c r="AZS156" s="26"/>
      <c r="AZT156" s="26"/>
      <c r="AZU156" s="26"/>
      <c r="AZV156" s="26"/>
      <c r="AZW156" s="26"/>
      <c r="AZX156" s="26"/>
      <c r="AZY156" s="26"/>
      <c r="AZZ156" s="26"/>
      <c r="BAA156" s="26"/>
      <c r="BAB156" s="26"/>
      <c r="BAC156" s="26"/>
      <c r="BAD156" s="26"/>
      <c r="BAE156" s="26"/>
      <c r="BAF156" s="26"/>
      <c r="BAG156" s="26"/>
      <c r="BAH156" s="26"/>
      <c r="BAI156" s="26"/>
      <c r="BAJ156" s="26"/>
      <c r="BAK156" s="26"/>
      <c r="BAL156" s="26"/>
      <c r="BAM156" s="26"/>
      <c r="BAN156" s="26"/>
      <c r="BAO156" s="26"/>
      <c r="BAP156" s="26"/>
      <c r="BAQ156" s="26"/>
      <c r="BAR156" s="26"/>
      <c r="BAS156" s="26"/>
      <c r="BAT156" s="26"/>
      <c r="BAU156" s="26"/>
      <c r="BAV156" s="26"/>
      <c r="BAW156" s="26"/>
      <c r="BAX156" s="26"/>
      <c r="BAY156" s="26"/>
      <c r="BAZ156" s="26"/>
      <c r="BBA156" s="26"/>
      <c r="BBB156" s="26"/>
      <c r="BBC156" s="26"/>
      <c r="BBD156" s="26"/>
      <c r="BBE156" s="26"/>
      <c r="BBF156" s="26"/>
      <c r="BBG156" s="26"/>
      <c r="BBH156" s="26"/>
      <c r="BBI156" s="26"/>
      <c r="BBJ156" s="26"/>
      <c r="BBK156" s="26"/>
      <c r="BBL156" s="26"/>
      <c r="BBM156" s="26"/>
      <c r="BBN156" s="26"/>
      <c r="BBO156" s="26"/>
      <c r="BBP156" s="26"/>
      <c r="BBQ156" s="26"/>
      <c r="BBR156" s="26"/>
      <c r="BBS156" s="26"/>
      <c r="BBT156" s="26"/>
      <c r="BBU156" s="26"/>
      <c r="BBV156" s="26"/>
      <c r="BBW156" s="26"/>
      <c r="BBX156" s="26"/>
      <c r="BBY156" s="26"/>
      <c r="BBZ156" s="26"/>
      <c r="BCA156" s="26"/>
      <c r="BCB156" s="26"/>
      <c r="BCC156" s="26"/>
      <c r="BCD156" s="26"/>
      <c r="BCE156" s="26"/>
      <c r="BCF156" s="26"/>
      <c r="BCG156" s="26"/>
      <c r="BCH156" s="26"/>
      <c r="BCI156" s="26"/>
      <c r="BCJ156" s="26"/>
      <c r="BCK156" s="26"/>
      <c r="BCL156" s="26"/>
      <c r="BCM156" s="26"/>
      <c r="BCN156" s="26"/>
      <c r="BCO156" s="26"/>
      <c r="BCP156" s="26"/>
      <c r="BCQ156" s="26"/>
      <c r="BCR156" s="26"/>
      <c r="BCS156" s="26"/>
      <c r="BCT156" s="26"/>
      <c r="BCU156" s="26"/>
      <c r="BCV156" s="26"/>
      <c r="BCW156" s="26"/>
      <c r="BCX156" s="26"/>
      <c r="BCY156" s="26"/>
      <c r="BCZ156" s="26"/>
      <c r="BDA156" s="26"/>
      <c r="BDB156" s="26"/>
      <c r="BDC156" s="26"/>
      <c r="BDD156" s="26"/>
      <c r="BDE156" s="26"/>
      <c r="BDF156" s="26"/>
      <c r="BDG156" s="26"/>
      <c r="BDH156" s="26"/>
      <c r="BDI156" s="26"/>
      <c r="BDJ156" s="26"/>
      <c r="BDK156" s="26"/>
      <c r="BDL156" s="26"/>
      <c r="BDM156" s="26"/>
      <c r="BDN156" s="26"/>
      <c r="BDO156" s="26"/>
      <c r="BDP156" s="26"/>
      <c r="BDQ156" s="26"/>
      <c r="BDR156" s="26"/>
      <c r="BDS156" s="26"/>
      <c r="BDT156" s="26"/>
      <c r="BDU156" s="26"/>
      <c r="BDV156" s="26"/>
      <c r="BDW156" s="26"/>
      <c r="BDX156" s="26"/>
      <c r="BDY156" s="26"/>
      <c r="BDZ156" s="26"/>
      <c r="BEA156" s="26"/>
      <c r="BEB156" s="26"/>
      <c r="BEC156" s="26"/>
      <c r="BED156" s="26"/>
      <c r="BEE156" s="26"/>
      <c r="BEF156" s="26"/>
      <c r="BEG156" s="26"/>
      <c r="BEH156" s="26"/>
      <c r="BEI156" s="26"/>
      <c r="BEJ156" s="26"/>
      <c r="BEK156" s="26"/>
      <c r="BEL156" s="26"/>
      <c r="BEM156" s="26"/>
      <c r="BEN156" s="26"/>
      <c r="BEO156" s="26"/>
      <c r="BEP156" s="26"/>
      <c r="BEQ156" s="26"/>
      <c r="BER156" s="26"/>
      <c r="BES156" s="26"/>
      <c r="BET156" s="26"/>
      <c r="BEU156" s="26"/>
      <c r="BEV156" s="26"/>
      <c r="BEW156" s="26"/>
      <c r="BEX156" s="26"/>
      <c r="BEY156" s="26"/>
      <c r="BEZ156" s="26"/>
      <c r="BFA156" s="26"/>
      <c r="BFB156" s="26"/>
      <c r="BFC156" s="26"/>
      <c r="BFD156" s="26"/>
      <c r="BFE156" s="26"/>
      <c r="BFF156" s="26"/>
      <c r="BFG156" s="26"/>
      <c r="BFH156" s="26"/>
      <c r="BFI156" s="26"/>
      <c r="BFJ156" s="26"/>
      <c r="BFK156" s="26"/>
      <c r="BFL156" s="26"/>
      <c r="BFM156" s="26"/>
      <c r="BFN156" s="26"/>
      <c r="BFO156" s="26"/>
      <c r="BFP156" s="26"/>
      <c r="BFQ156" s="26"/>
      <c r="BFR156" s="26"/>
      <c r="BFS156" s="26"/>
      <c r="BFT156" s="26"/>
      <c r="BFU156" s="26"/>
      <c r="BFV156" s="26"/>
      <c r="BFW156" s="26"/>
      <c r="BFX156" s="26"/>
      <c r="BFY156" s="26"/>
      <c r="BFZ156" s="26"/>
      <c r="BGA156" s="26"/>
      <c r="BGB156" s="26"/>
      <c r="BGC156" s="26"/>
      <c r="BGD156" s="26"/>
      <c r="BGE156" s="26"/>
      <c r="BGF156" s="26"/>
      <c r="BGG156" s="26"/>
      <c r="BGH156" s="26"/>
      <c r="BGI156" s="26"/>
      <c r="BGJ156" s="26"/>
      <c r="BGK156" s="26"/>
      <c r="BGL156" s="26"/>
      <c r="BGM156" s="26"/>
      <c r="BGN156" s="26"/>
      <c r="BGO156" s="26"/>
      <c r="BGP156" s="26"/>
      <c r="BGQ156" s="26"/>
      <c r="BGR156" s="26"/>
      <c r="BGS156" s="26"/>
      <c r="BGT156" s="26"/>
      <c r="BGU156" s="26"/>
      <c r="BGV156" s="26"/>
      <c r="BGW156" s="26"/>
      <c r="BGX156" s="26"/>
      <c r="BGY156" s="26"/>
      <c r="BGZ156" s="26"/>
      <c r="BHA156" s="26"/>
      <c r="BHB156" s="26"/>
      <c r="BHC156" s="26"/>
      <c r="BHD156" s="26"/>
      <c r="BHE156" s="26"/>
      <c r="BHF156" s="26"/>
      <c r="BHG156" s="26"/>
      <c r="BHH156" s="26"/>
      <c r="BHI156" s="26"/>
      <c r="BHJ156" s="26"/>
      <c r="BHK156" s="26"/>
      <c r="BHL156" s="26"/>
      <c r="BHM156" s="26"/>
      <c r="BHN156" s="26"/>
      <c r="BHO156" s="26"/>
      <c r="BHP156" s="26"/>
      <c r="BHQ156" s="26"/>
      <c r="BHR156" s="26"/>
      <c r="BHS156" s="26"/>
      <c r="BHT156" s="26"/>
      <c r="BHU156" s="26"/>
      <c r="BHV156" s="26"/>
      <c r="BHW156" s="26"/>
      <c r="BHX156" s="26"/>
      <c r="BHY156" s="26"/>
      <c r="BHZ156" s="26"/>
      <c r="BIA156" s="26"/>
      <c r="BIB156" s="26"/>
      <c r="BIC156" s="26"/>
      <c r="BID156" s="26"/>
      <c r="BIE156" s="26"/>
      <c r="BIF156" s="26"/>
      <c r="BIG156" s="26"/>
      <c r="BIH156" s="26"/>
      <c r="BII156" s="26"/>
      <c r="BIJ156" s="26"/>
      <c r="BIK156" s="26"/>
      <c r="BIL156" s="26"/>
      <c r="BIM156" s="26"/>
      <c r="BIN156" s="26"/>
      <c r="BIO156" s="26"/>
      <c r="BIP156" s="26"/>
      <c r="BIQ156" s="26"/>
      <c r="BIR156" s="26"/>
      <c r="BIS156" s="26"/>
      <c r="BIT156" s="26"/>
      <c r="BIU156" s="26"/>
      <c r="BIV156" s="26"/>
      <c r="BIW156" s="26"/>
      <c r="BIX156" s="26"/>
      <c r="BIY156" s="26"/>
      <c r="BIZ156" s="26"/>
      <c r="BJA156" s="26"/>
      <c r="BJB156" s="26"/>
      <c r="BJC156" s="26"/>
      <c r="BJD156" s="26"/>
      <c r="BJE156" s="26"/>
      <c r="BJF156" s="26"/>
      <c r="BJG156" s="26"/>
      <c r="BJH156" s="26"/>
      <c r="BJI156" s="26"/>
      <c r="BJJ156" s="26"/>
      <c r="BJK156" s="26"/>
      <c r="BJL156" s="26"/>
      <c r="BJM156" s="26"/>
      <c r="BJN156" s="26"/>
      <c r="BJO156" s="26"/>
      <c r="BJP156" s="26"/>
      <c r="BJQ156" s="26"/>
      <c r="BJR156" s="26"/>
      <c r="BJS156" s="26"/>
      <c r="BJT156" s="26"/>
      <c r="BJU156" s="26"/>
      <c r="BJV156" s="26"/>
      <c r="BJW156" s="26"/>
      <c r="BJX156" s="26"/>
      <c r="BJY156" s="26"/>
      <c r="BJZ156" s="26"/>
      <c r="BKA156" s="26"/>
      <c r="BKB156" s="26"/>
      <c r="BKC156" s="26"/>
      <c r="BKD156" s="26"/>
      <c r="BKE156" s="26"/>
      <c r="BKF156" s="26"/>
      <c r="BKG156" s="26"/>
      <c r="BKH156" s="26"/>
      <c r="BKI156" s="26"/>
      <c r="BKJ156" s="26"/>
      <c r="BKK156" s="26"/>
      <c r="BKL156" s="26"/>
      <c r="BKM156" s="26"/>
      <c r="BKN156" s="26"/>
      <c r="BKO156" s="26"/>
      <c r="BKP156" s="26"/>
      <c r="BKQ156" s="26"/>
      <c r="BKR156" s="26"/>
      <c r="BKS156" s="26"/>
      <c r="BKT156" s="26"/>
      <c r="BKU156" s="26"/>
      <c r="BKV156" s="26"/>
      <c r="BKW156" s="26"/>
      <c r="BKX156" s="26"/>
      <c r="BKY156" s="26"/>
      <c r="BKZ156" s="26"/>
      <c r="BLA156" s="26"/>
      <c r="BLB156" s="26"/>
      <c r="BLC156" s="26"/>
      <c r="BLD156" s="26"/>
      <c r="BLE156" s="26"/>
      <c r="BLF156" s="26"/>
      <c r="BLG156" s="26"/>
      <c r="BLH156" s="26"/>
      <c r="BLI156" s="26"/>
      <c r="BLJ156" s="26"/>
      <c r="BLK156" s="26"/>
      <c r="BLL156" s="26"/>
      <c r="BLM156" s="26"/>
      <c r="BLN156" s="26"/>
      <c r="BLO156" s="26"/>
      <c r="BLP156" s="26"/>
      <c r="BLQ156" s="26"/>
      <c r="BLR156" s="26"/>
      <c r="BLS156" s="26"/>
      <c r="BLT156" s="26"/>
      <c r="BLU156" s="26"/>
      <c r="BLV156" s="26"/>
      <c r="BLW156" s="26"/>
      <c r="BLX156" s="26"/>
      <c r="BLY156" s="26"/>
      <c r="BLZ156" s="26"/>
      <c r="BMA156" s="26"/>
      <c r="BMB156" s="26"/>
      <c r="BMC156" s="26"/>
      <c r="BMD156" s="26"/>
      <c r="BME156" s="26"/>
      <c r="BMF156" s="26"/>
      <c r="BMG156" s="26"/>
      <c r="BMH156" s="26"/>
      <c r="BMI156" s="26"/>
      <c r="BMJ156" s="26"/>
      <c r="BMK156" s="26"/>
      <c r="BML156" s="26"/>
      <c r="BMM156" s="26"/>
      <c r="BMN156" s="26"/>
      <c r="BMO156" s="26"/>
      <c r="BMP156" s="26"/>
      <c r="BMQ156" s="26"/>
      <c r="BMR156" s="26"/>
      <c r="BMS156" s="26"/>
      <c r="BMT156" s="26"/>
      <c r="BMU156" s="26"/>
      <c r="BMV156" s="26"/>
      <c r="BMW156" s="26"/>
      <c r="BMX156" s="26"/>
      <c r="BMY156" s="26"/>
      <c r="BMZ156" s="26"/>
      <c r="BNA156" s="26"/>
      <c r="BNB156" s="26"/>
      <c r="BNC156" s="26"/>
      <c r="BND156" s="26"/>
      <c r="BNE156" s="26"/>
      <c r="BNF156" s="26"/>
      <c r="BNG156" s="26"/>
      <c r="BNH156" s="26"/>
      <c r="BNI156" s="26"/>
      <c r="BNJ156" s="26"/>
      <c r="BNK156" s="26"/>
      <c r="BNL156" s="26"/>
      <c r="BNM156" s="26"/>
      <c r="BNN156" s="26"/>
      <c r="BNO156" s="26"/>
      <c r="BNP156" s="26"/>
      <c r="BNQ156" s="26"/>
      <c r="BNR156" s="26"/>
      <c r="BNS156" s="26"/>
      <c r="BNT156" s="26"/>
      <c r="BNU156" s="26"/>
      <c r="BNV156" s="26"/>
      <c r="BNW156" s="26"/>
      <c r="BNX156" s="26"/>
      <c r="BNY156" s="26"/>
      <c r="BNZ156" s="26"/>
      <c r="BOA156" s="26"/>
      <c r="BOB156" s="26"/>
      <c r="BOC156" s="26"/>
      <c r="BOD156" s="26"/>
      <c r="BOE156" s="26"/>
      <c r="BOF156" s="26"/>
      <c r="BOG156" s="26"/>
      <c r="BOH156" s="26"/>
      <c r="BOI156" s="26"/>
      <c r="BOJ156" s="26"/>
      <c r="BOK156" s="26"/>
      <c r="BOL156" s="26"/>
      <c r="BOM156" s="26"/>
      <c r="BON156" s="26"/>
      <c r="BOO156" s="26"/>
      <c r="BOP156" s="26"/>
      <c r="BOQ156" s="26"/>
      <c r="BOR156" s="26"/>
      <c r="BOS156" s="26"/>
      <c r="BOT156" s="26"/>
      <c r="BOU156" s="26"/>
      <c r="BOV156" s="26"/>
      <c r="BOW156" s="26"/>
      <c r="BOX156" s="26"/>
      <c r="BOY156" s="26"/>
      <c r="BOZ156" s="26"/>
      <c r="BPA156" s="26"/>
      <c r="BPB156" s="26"/>
      <c r="BPC156" s="26"/>
      <c r="BPD156" s="26"/>
      <c r="BPE156" s="26"/>
      <c r="BPF156" s="26"/>
      <c r="BPG156" s="26"/>
      <c r="BPH156" s="26"/>
      <c r="BPI156" s="26"/>
      <c r="BPJ156" s="26"/>
      <c r="BPK156" s="26"/>
      <c r="BPL156" s="26"/>
      <c r="BPM156" s="26"/>
      <c r="BPN156" s="26"/>
      <c r="BPO156" s="26"/>
      <c r="BPP156" s="26"/>
      <c r="BPQ156" s="26"/>
      <c r="BPR156" s="26"/>
      <c r="BPS156" s="26"/>
      <c r="BPT156" s="26"/>
      <c r="BPU156" s="26"/>
      <c r="BPV156" s="26"/>
      <c r="BPW156" s="26"/>
      <c r="BPX156" s="26"/>
      <c r="BPY156" s="26"/>
      <c r="BPZ156" s="26"/>
      <c r="BQA156" s="26"/>
      <c r="BQB156" s="26"/>
      <c r="BQC156" s="26"/>
      <c r="BQD156" s="26"/>
      <c r="BQE156" s="26"/>
      <c r="BQF156" s="26"/>
      <c r="BQG156" s="26"/>
      <c r="BQH156" s="26"/>
      <c r="BQI156" s="26"/>
      <c r="BQJ156" s="26"/>
      <c r="BQK156" s="26"/>
      <c r="BQL156" s="26"/>
      <c r="BQM156" s="26"/>
      <c r="BQN156" s="26"/>
      <c r="BQO156" s="26"/>
      <c r="BQP156" s="26"/>
      <c r="BQQ156" s="26"/>
      <c r="BQR156" s="26"/>
      <c r="BQS156" s="26"/>
      <c r="BQT156" s="26"/>
      <c r="BQU156" s="26"/>
      <c r="BQV156" s="26"/>
      <c r="BQW156" s="26"/>
      <c r="BQX156" s="26"/>
      <c r="BQY156" s="26"/>
      <c r="BQZ156" s="26"/>
      <c r="BRA156" s="26"/>
      <c r="BRB156" s="26"/>
      <c r="BRC156" s="26"/>
      <c r="BRD156" s="26"/>
      <c r="BRE156" s="26"/>
      <c r="BRF156" s="26"/>
      <c r="BRG156" s="26"/>
      <c r="BRH156" s="26"/>
      <c r="BRI156" s="26"/>
      <c r="BRJ156" s="26"/>
      <c r="BRK156" s="26"/>
      <c r="BRL156" s="26"/>
      <c r="BRM156" s="26"/>
      <c r="BRN156" s="26"/>
      <c r="BRO156" s="26"/>
      <c r="BRP156" s="26"/>
      <c r="BRQ156" s="26"/>
      <c r="BRR156" s="26"/>
      <c r="BRS156" s="26"/>
      <c r="BRT156" s="26"/>
      <c r="BRU156" s="26"/>
      <c r="BRV156" s="26"/>
      <c r="BRW156" s="26"/>
      <c r="BRX156" s="26"/>
      <c r="BRY156" s="26"/>
      <c r="BRZ156" s="26"/>
      <c r="BSA156" s="26"/>
      <c r="BSB156" s="26"/>
      <c r="BSC156" s="26"/>
      <c r="BSD156" s="26"/>
      <c r="BSE156" s="26"/>
      <c r="BSF156" s="26"/>
      <c r="BSG156" s="26"/>
      <c r="BSH156" s="26"/>
      <c r="BSI156" s="26"/>
      <c r="BSJ156" s="26"/>
      <c r="BSK156" s="26"/>
      <c r="BSL156" s="26"/>
      <c r="BSM156" s="26"/>
      <c r="BSN156" s="26"/>
      <c r="BSO156" s="26"/>
      <c r="BSP156" s="26"/>
      <c r="BSQ156" s="26"/>
      <c r="BSR156" s="26"/>
      <c r="BSS156" s="26"/>
      <c r="BST156" s="26"/>
      <c r="BSU156" s="26"/>
      <c r="BSV156" s="26"/>
      <c r="BSW156" s="26"/>
      <c r="BSX156" s="26"/>
      <c r="BSY156" s="26"/>
      <c r="BSZ156" s="26"/>
      <c r="BTA156" s="26"/>
      <c r="BTB156" s="26"/>
      <c r="BTC156" s="26"/>
      <c r="BTD156" s="26"/>
      <c r="BTE156" s="26"/>
      <c r="BTF156" s="26"/>
      <c r="BTG156" s="26"/>
      <c r="BTH156" s="26"/>
      <c r="BTI156" s="26"/>
      <c r="BTJ156" s="26"/>
      <c r="BTK156" s="26"/>
      <c r="BTL156" s="26"/>
      <c r="BTM156" s="26"/>
      <c r="BTN156" s="26"/>
      <c r="BTO156" s="26"/>
      <c r="BTP156" s="26"/>
      <c r="BTQ156" s="26"/>
      <c r="BTR156" s="26"/>
      <c r="BTS156" s="26"/>
      <c r="BTT156" s="26"/>
      <c r="BTU156" s="26"/>
      <c r="BTV156" s="26"/>
      <c r="BTW156" s="26"/>
      <c r="BTX156" s="26"/>
      <c r="BTY156" s="26"/>
      <c r="BTZ156" s="26"/>
      <c r="BUA156" s="26"/>
    </row>
    <row r="157" spans="1:1899" s="23" customFormat="1" ht="49.5" customHeight="1" x14ac:dyDescent="0.25">
      <c r="A157" s="34" t="s">
        <v>82</v>
      </c>
      <c r="B157" s="48" t="s">
        <v>23</v>
      </c>
      <c r="C157" s="48" t="s">
        <v>24</v>
      </c>
      <c r="D157" s="48" t="s">
        <v>283</v>
      </c>
      <c r="E157" s="48" t="s">
        <v>164</v>
      </c>
      <c r="F157" s="55" t="s">
        <v>152</v>
      </c>
      <c r="G157" s="19">
        <v>0</v>
      </c>
      <c r="H157" s="37">
        <v>45571</v>
      </c>
      <c r="I157" s="34" t="s">
        <v>245</v>
      </c>
      <c r="J157" s="34" t="s">
        <v>64</v>
      </c>
      <c r="K157" s="15">
        <v>0</v>
      </c>
      <c r="L157" s="15">
        <v>400</v>
      </c>
      <c r="M157" s="15">
        <v>400.32</v>
      </c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  <c r="DW157" s="26"/>
      <c r="DX157" s="26"/>
      <c r="DY157" s="26"/>
      <c r="DZ157" s="26"/>
      <c r="EA157" s="26"/>
      <c r="EB157" s="26"/>
      <c r="EC157" s="26"/>
      <c r="ED157" s="26"/>
      <c r="EE157" s="26"/>
      <c r="EF157" s="26"/>
      <c r="EG157" s="26"/>
      <c r="EH157" s="26"/>
      <c r="EI157" s="26"/>
      <c r="EJ157" s="26"/>
      <c r="EK157" s="26"/>
      <c r="EL157" s="26"/>
      <c r="EM157" s="26"/>
      <c r="EN157" s="26"/>
      <c r="EO157" s="26"/>
      <c r="EP157" s="26"/>
      <c r="EQ157" s="26"/>
      <c r="ER157" s="26"/>
      <c r="ES157" s="26"/>
      <c r="ET157" s="26"/>
      <c r="EU157" s="26"/>
      <c r="EV157" s="26"/>
      <c r="EW157" s="26"/>
      <c r="EX157" s="26"/>
      <c r="EY157" s="26"/>
      <c r="EZ157" s="26"/>
      <c r="FA157" s="26"/>
      <c r="FB157" s="26"/>
      <c r="FC157" s="26"/>
      <c r="FD157" s="26"/>
      <c r="FE157" s="26"/>
      <c r="FF157" s="26"/>
      <c r="FG157" s="26"/>
      <c r="FH157" s="26"/>
      <c r="FI157" s="26"/>
      <c r="FJ157" s="26"/>
      <c r="FK157" s="26"/>
      <c r="FL157" s="26"/>
      <c r="FM157" s="26"/>
      <c r="FN157" s="26"/>
      <c r="FO157" s="26"/>
      <c r="FP157" s="26"/>
      <c r="FQ157" s="26"/>
      <c r="FR157" s="26"/>
      <c r="FS157" s="26"/>
      <c r="FT157" s="26"/>
      <c r="FU157" s="26"/>
      <c r="FV157" s="26"/>
      <c r="FW157" s="26"/>
      <c r="FX157" s="26"/>
      <c r="FY157" s="26"/>
      <c r="FZ157" s="26"/>
      <c r="GA157" s="26"/>
      <c r="GB157" s="26"/>
      <c r="GC157" s="26"/>
      <c r="GD157" s="26"/>
      <c r="GE157" s="26"/>
      <c r="GF157" s="26"/>
      <c r="GG157" s="26"/>
      <c r="GH157" s="26"/>
      <c r="GI157" s="26"/>
      <c r="GJ157" s="26"/>
      <c r="GK157" s="26"/>
      <c r="GL157" s="26"/>
      <c r="GM157" s="26"/>
      <c r="GN157" s="26"/>
      <c r="GO157" s="26"/>
      <c r="GP157" s="26"/>
      <c r="GQ157" s="26"/>
      <c r="GR157" s="26"/>
      <c r="GS157" s="26"/>
      <c r="GT157" s="26"/>
      <c r="GU157" s="26"/>
      <c r="GV157" s="26"/>
      <c r="GW157" s="26"/>
      <c r="GX157" s="26"/>
      <c r="GY157" s="26"/>
      <c r="GZ157" s="26"/>
      <c r="HA157" s="26"/>
      <c r="HB157" s="26"/>
      <c r="HC157" s="26"/>
      <c r="HD157" s="26"/>
      <c r="HE157" s="26"/>
      <c r="HF157" s="26"/>
      <c r="HG157" s="26"/>
      <c r="HH157" s="26"/>
      <c r="HI157" s="26"/>
      <c r="HJ157" s="26"/>
      <c r="HK157" s="26"/>
      <c r="HL157" s="26"/>
      <c r="HM157" s="26"/>
      <c r="HN157" s="26"/>
      <c r="HO157" s="26"/>
      <c r="HP157" s="26"/>
      <c r="HQ157" s="26"/>
      <c r="HR157" s="26"/>
      <c r="HS157" s="26"/>
      <c r="HT157" s="26"/>
      <c r="HU157" s="26"/>
      <c r="HV157" s="26"/>
      <c r="HW157" s="26"/>
      <c r="HX157" s="26"/>
      <c r="HY157" s="26"/>
      <c r="HZ157" s="26"/>
      <c r="IA157" s="26"/>
      <c r="IB157" s="26"/>
      <c r="IC157" s="26"/>
      <c r="ID157" s="26"/>
      <c r="IE157" s="26"/>
      <c r="IF157" s="26"/>
      <c r="IG157" s="26"/>
      <c r="IH157" s="26"/>
      <c r="II157" s="26"/>
      <c r="IJ157" s="26"/>
      <c r="IK157" s="26"/>
      <c r="IL157" s="26"/>
      <c r="IM157" s="26"/>
      <c r="IN157" s="26"/>
      <c r="IO157" s="26"/>
      <c r="IP157" s="26"/>
      <c r="IQ157" s="26"/>
      <c r="IR157" s="26"/>
      <c r="IS157" s="26"/>
      <c r="IT157" s="26"/>
      <c r="IU157" s="26"/>
      <c r="IV157" s="26"/>
      <c r="IW157" s="26"/>
      <c r="IX157" s="26"/>
      <c r="IY157" s="26"/>
      <c r="IZ157" s="26"/>
      <c r="JA157" s="26"/>
      <c r="JB157" s="26"/>
      <c r="JC157" s="26"/>
      <c r="JD157" s="26"/>
      <c r="JE157" s="26"/>
      <c r="JF157" s="26"/>
      <c r="JG157" s="26"/>
      <c r="JH157" s="26"/>
      <c r="JI157" s="26"/>
      <c r="JJ157" s="26"/>
      <c r="JK157" s="26"/>
      <c r="JL157" s="26"/>
      <c r="JM157" s="26"/>
      <c r="JN157" s="26"/>
      <c r="JO157" s="26"/>
      <c r="JP157" s="26"/>
      <c r="JQ157" s="26"/>
      <c r="JR157" s="26"/>
      <c r="JS157" s="26"/>
      <c r="JT157" s="26"/>
      <c r="JU157" s="26"/>
      <c r="JV157" s="26"/>
      <c r="JW157" s="26"/>
      <c r="JX157" s="26"/>
      <c r="JY157" s="26"/>
      <c r="JZ157" s="26"/>
      <c r="KA157" s="26"/>
      <c r="KB157" s="26"/>
      <c r="KC157" s="26"/>
      <c r="KD157" s="26"/>
      <c r="KE157" s="26"/>
      <c r="KF157" s="26"/>
      <c r="KG157" s="26"/>
      <c r="KH157" s="26"/>
      <c r="KI157" s="26"/>
      <c r="KJ157" s="26"/>
      <c r="KK157" s="26"/>
      <c r="KL157" s="26"/>
      <c r="KM157" s="26"/>
      <c r="KN157" s="26"/>
      <c r="KO157" s="26"/>
      <c r="KP157" s="26"/>
      <c r="KQ157" s="26"/>
      <c r="KR157" s="26"/>
      <c r="KS157" s="26"/>
      <c r="KT157" s="26"/>
      <c r="KU157" s="26"/>
      <c r="KV157" s="26"/>
      <c r="KW157" s="26"/>
      <c r="KX157" s="26"/>
      <c r="KY157" s="26"/>
      <c r="KZ157" s="26"/>
      <c r="LA157" s="26"/>
      <c r="LB157" s="26"/>
      <c r="LC157" s="26"/>
      <c r="LD157" s="26"/>
      <c r="LE157" s="26"/>
      <c r="LF157" s="26"/>
      <c r="LG157" s="26"/>
      <c r="LH157" s="26"/>
      <c r="LI157" s="26"/>
      <c r="LJ157" s="26"/>
      <c r="LK157" s="26"/>
      <c r="LL157" s="26"/>
      <c r="LM157" s="26"/>
      <c r="LN157" s="26"/>
      <c r="LO157" s="26"/>
      <c r="LP157" s="26"/>
      <c r="LQ157" s="26"/>
      <c r="LR157" s="26"/>
      <c r="LS157" s="26"/>
      <c r="LT157" s="26"/>
      <c r="LU157" s="26"/>
      <c r="LV157" s="26"/>
      <c r="LW157" s="26"/>
      <c r="LX157" s="26"/>
      <c r="LY157" s="26"/>
      <c r="LZ157" s="26"/>
      <c r="MA157" s="26"/>
      <c r="MB157" s="26"/>
      <c r="MC157" s="26"/>
      <c r="MD157" s="26"/>
      <c r="ME157" s="26"/>
      <c r="MF157" s="26"/>
      <c r="MG157" s="26"/>
      <c r="MH157" s="26"/>
      <c r="MI157" s="26"/>
      <c r="MJ157" s="26"/>
      <c r="MK157" s="26"/>
      <c r="ML157" s="26"/>
      <c r="MM157" s="26"/>
      <c r="MN157" s="26"/>
      <c r="MO157" s="26"/>
      <c r="MP157" s="26"/>
      <c r="MQ157" s="26"/>
      <c r="MR157" s="26"/>
      <c r="MS157" s="26"/>
      <c r="MT157" s="26"/>
      <c r="MU157" s="26"/>
      <c r="MV157" s="26"/>
      <c r="MW157" s="26"/>
      <c r="MX157" s="26"/>
      <c r="MY157" s="26"/>
      <c r="MZ157" s="26"/>
      <c r="NA157" s="26"/>
      <c r="NB157" s="26"/>
      <c r="NC157" s="26"/>
      <c r="ND157" s="26"/>
      <c r="NE157" s="26"/>
      <c r="NF157" s="26"/>
      <c r="NG157" s="26"/>
      <c r="NH157" s="26"/>
      <c r="NI157" s="26"/>
      <c r="NJ157" s="26"/>
      <c r="NK157" s="26"/>
      <c r="NL157" s="26"/>
      <c r="NM157" s="26"/>
      <c r="NN157" s="26"/>
      <c r="NO157" s="26"/>
      <c r="NP157" s="26"/>
      <c r="NQ157" s="26"/>
      <c r="NR157" s="26"/>
      <c r="NS157" s="26"/>
      <c r="NT157" s="26"/>
      <c r="NU157" s="26"/>
      <c r="NV157" s="26"/>
      <c r="NW157" s="26"/>
      <c r="NX157" s="26"/>
      <c r="NY157" s="26"/>
      <c r="NZ157" s="26"/>
      <c r="OA157" s="26"/>
      <c r="OB157" s="26"/>
      <c r="OC157" s="26"/>
      <c r="OD157" s="26"/>
      <c r="OE157" s="26"/>
      <c r="OF157" s="26"/>
      <c r="OG157" s="26"/>
      <c r="OH157" s="26"/>
      <c r="OI157" s="26"/>
      <c r="OJ157" s="26"/>
      <c r="OK157" s="26"/>
      <c r="OL157" s="26"/>
      <c r="OM157" s="26"/>
      <c r="ON157" s="26"/>
      <c r="OO157" s="26"/>
      <c r="OP157" s="26"/>
      <c r="OQ157" s="26"/>
      <c r="OR157" s="26"/>
      <c r="OS157" s="26"/>
      <c r="OT157" s="26"/>
      <c r="OU157" s="26"/>
      <c r="OV157" s="26"/>
      <c r="OW157" s="26"/>
      <c r="OX157" s="26"/>
      <c r="OY157" s="26"/>
      <c r="OZ157" s="26"/>
      <c r="PA157" s="26"/>
      <c r="PB157" s="26"/>
      <c r="PC157" s="26"/>
      <c r="PD157" s="26"/>
      <c r="PE157" s="26"/>
      <c r="PF157" s="26"/>
      <c r="PG157" s="26"/>
      <c r="PH157" s="26"/>
      <c r="PI157" s="26"/>
      <c r="PJ157" s="26"/>
      <c r="PK157" s="26"/>
      <c r="PL157" s="26"/>
      <c r="PM157" s="26"/>
      <c r="PN157" s="26"/>
      <c r="PO157" s="26"/>
      <c r="PP157" s="26"/>
      <c r="PQ157" s="26"/>
      <c r="PR157" s="26"/>
      <c r="PS157" s="26"/>
      <c r="PT157" s="26"/>
      <c r="PU157" s="26"/>
      <c r="PV157" s="26"/>
      <c r="PW157" s="26"/>
      <c r="PX157" s="26"/>
      <c r="PY157" s="26"/>
      <c r="PZ157" s="26"/>
      <c r="QA157" s="26"/>
      <c r="QB157" s="26"/>
      <c r="QC157" s="26"/>
      <c r="QD157" s="26"/>
      <c r="QE157" s="26"/>
      <c r="QF157" s="26"/>
      <c r="QG157" s="26"/>
      <c r="QH157" s="26"/>
      <c r="QI157" s="26"/>
      <c r="QJ157" s="26"/>
      <c r="QK157" s="26"/>
      <c r="QL157" s="26"/>
      <c r="QM157" s="26"/>
      <c r="QN157" s="26"/>
      <c r="QO157" s="26"/>
      <c r="QP157" s="26"/>
      <c r="QQ157" s="26"/>
      <c r="QR157" s="26"/>
      <c r="QS157" s="26"/>
      <c r="QT157" s="26"/>
      <c r="QU157" s="26"/>
      <c r="QV157" s="26"/>
      <c r="QW157" s="26"/>
      <c r="QX157" s="26"/>
      <c r="QY157" s="26"/>
      <c r="QZ157" s="26"/>
      <c r="RA157" s="26"/>
      <c r="RB157" s="26"/>
      <c r="RC157" s="26"/>
      <c r="RD157" s="26"/>
      <c r="RE157" s="26"/>
      <c r="RF157" s="26"/>
      <c r="RG157" s="26"/>
      <c r="RH157" s="26"/>
      <c r="RI157" s="26"/>
      <c r="RJ157" s="26"/>
      <c r="RK157" s="26"/>
      <c r="RL157" s="26"/>
      <c r="RM157" s="26"/>
      <c r="RN157" s="26"/>
      <c r="RO157" s="26"/>
      <c r="RP157" s="26"/>
      <c r="RQ157" s="26"/>
      <c r="RR157" s="26"/>
      <c r="RS157" s="26"/>
      <c r="RT157" s="26"/>
      <c r="RU157" s="26"/>
      <c r="RV157" s="26"/>
      <c r="RW157" s="26"/>
      <c r="RX157" s="26"/>
      <c r="RY157" s="26"/>
      <c r="RZ157" s="26"/>
      <c r="SA157" s="26"/>
      <c r="SB157" s="26"/>
      <c r="SC157" s="26"/>
      <c r="SD157" s="26"/>
      <c r="SE157" s="26"/>
      <c r="SF157" s="26"/>
      <c r="SG157" s="26"/>
      <c r="SH157" s="26"/>
      <c r="SI157" s="26"/>
      <c r="SJ157" s="26"/>
      <c r="SK157" s="26"/>
      <c r="SL157" s="26"/>
      <c r="SM157" s="26"/>
      <c r="SN157" s="26"/>
      <c r="SO157" s="26"/>
      <c r="SP157" s="26"/>
      <c r="SQ157" s="26"/>
      <c r="SR157" s="26"/>
      <c r="SS157" s="26"/>
      <c r="ST157" s="26"/>
      <c r="SU157" s="26"/>
      <c r="SV157" s="26"/>
      <c r="SW157" s="26"/>
      <c r="SX157" s="26"/>
      <c r="SY157" s="26"/>
      <c r="SZ157" s="26"/>
      <c r="TA157" s="26"/>
      <c r="TB157" s="26"/>
      <c r="TC157" s="26"/>
      <c r="TD157" s="26"/>
      <c r="TE157" s="26"/>
      <c r="TF157" s="26"/>
      <c r="TG157" s="26"/>
      <c r="TH157" s="26"/>
      <c r="TI157" s="26"/>
      <c r="TJ157" s="26"/>
      <c r="TK157" s="26"/>
      <c r="TL157" s="26"/>
      <c r="TM157" s="26"/>
      <c r="TN157" s="26"/>
      <c r="TO157" s="26"/>
      <c r="TP157" s="26"/>
      <c r="TQ157" s="26"/>
      <c r="TR157" s="26"/>
      <c r="TS157" s="26"/>
      <c r="TT157" s="26"/>
      <c r="TU157" s="26"/>
      <c r="TV157" s="26"/>
      <c r="TW157" s="26"/>
      <c r="TX157" s="26"/>
      <c r="TY157" s="26"/>
      <c r="TZ157" s="26"/>
      <c r="UA157" s="26"/>
      <c r="UB157" s="26"/>
      <c r="UC157" s="26"/>
      <c r="UD157" s="26"/>
      <c r="UE157" s="26"/>
      <c r="UF157" s="26"/>
      <c r="UG157" s="26"/>
      <c r="UH157" s="26"/>
      <c r="UI157" s="26"/>
      <c r="UJ157" s="26"/>
      <c r="UK157" s="26"/>
      <c r="UL157" s="26"/>
      <c r="UM157" s="26"/>
      <c r="UN157" s="26"/>
      <c r="UO157" s="26"/>
      <c r="UP157" s="26"/>
      <c r="UQ157" s="26"/>
      <c r="UR157" s="26"/>
      <c r="US157" s="26"/>
      <c r="UT157" s="26"/>
      <c r="UU157" s="26"/>
      <c r="UV157" s="26"/>
      <c r="UW157" s="26"/>
      <c r="UX157" s="26"/>
      <c r="UY157" s="26"/>
      <c r="UZ157" s="26"/>
      <c r="VA157" s="26"/>
      <c r="VB157" s="26"/>
      <c r="VC157" s="26"/>
      <c r="VD157" s="26"/>
      <c r="VE157" s="26"/>
      <c r="VF157" s="26"/>
      <c r="VG157" s="26"/>
      <c r="VH157" s="26"/>
      <c r="VI157" s="26"/>
      <c r="VJ157" s="26"/>
      <c r="VK157" s="26"/>
      <c r="VL157" s="26"/>
      <c r="VM157" s="26"/>
      <c r="VN157" s="26"/>
      <c r="VO157" s="26"/>
      <c r="VP157" s="26"/>
      <c r="VQ157" s="26"/>
      <c r="VR157" s="26"/>
      <c r="VS157" s="26"/>
      <c r="VT157" s="26"/>
      <c r="VU157" s="26"/>
      <c r="VV157" s="26"/>
      <c r="VW157" s="26"/>
      <c r="VX157" s="26"/>
      <c r="VY157" s="26"/>
      <c r="VZ157" s="26"/>
      <c r="WA157" s="26"/>
      <c r="WB157" s="26"/>
      <c r="WC157" s="26"/>
      <c r="WD157" s="26"/>
      <c r="WE157" s="26"/>
      <c r="WF157" s="26"/>
      <c r="WG157" s="26"/>
      <c r="WH157" s="26"/>
      <c r="WI157" s="26"/>
      <c r="WJ157" s="26"/>
      <c r="WK157" s="26"/>
      <c r="WL157" s="26"/>
      <c r="WM157" s="26"/>
      <c r="WN157" s="26"/>
      <c r="WO157" s="26"/>
      <c r="WP157" s="26"/>
      <c r="WQ157" s="26"/>
      <c r="WR157" s="26"/>
      <c r="WS157" s="26"/>
      <c r="WT157" s="26"/>
      <c r="WU157" s="26"/>
      <c r="WV157" s="26"/>
      <c r="WW157" s="26"/>
      <c r="WX157" s="26"/>
      <c r="WY157" s="26"/>
      <c r="WZ157" s="26"/>
      <c r="XA157" s="26"/>
      <c r="XB157" s="26"/>
      <c r="XC157" s="26"/>
      <c r="XD157" s="26"/>
      <c r="XE157" s="26"/>
      <c r="XF157" s="26"/>
      <c r="XG157" s="26"/>
      <c r="XH157" s="26"/>
      <c r="XI157" s="26"/>
      <c r="XJ157" s="26"/>
      <c r="XK157" s="26"/>
      <c r="XL157" s="26"/>
      <c r="XM157" s="26"/>
      <c r="XN157" s="26"/>
      <c r="XO157" s="26"/>
      <c r="XP157" s="26"/>
      <c r="XQ157" s="26"/>
      <c r="XR157" s="26"/>
      <c r="XS157" s="26"/>
      <c r="XT157" s="26"/>
      <c r="XU157" s="26"/>
      <c r="XV157" s="26"/>
      <c r="XW157" s="26"/>
      <c r="XX157" s="26"/>
      <c r="XY157" s="26"/>
      <c r="XZ157" s="26"/>
      <c r="YA157" s="26"/>
      <c r="YB157" s="26"/>
      <c r="YC157" s="26"/>
      <c r="YD157" s="26"/>
      <c r="YE157" s="26"/>
      <c r="YF157" s="26"/>
      <c r="YG157" s="26"/>
      <c r="YH157" s="26"/>
      <c r="YI157" s="26"/>
      <c r="YJ157" s="26"/>
      <c r="YK157" s="26"/>
      <c r="YL157" s="26"/>
      <c r="YM157" s="26"/>
      <c r="YN157" s="26"/>
      <c r="YO157" s="26"/>
      <c r="YP157" s="26"/>
      <c r="YQ157" s="26"/>
      <c r="YR157" s="26"/>
      <c r="YS157" s="26"/>
      <c r="YT157" s="26"/>
      <c r="YU157" s="26"/>
      <c r="YV157" s="26"/>
      <c r="YW157" s="26"/>
      <c r="YX157" s="26"/>
      <c r="YY157" s="26"/>
      <c r="YZ157" s="26"/>
      <c r="ZA157" s="26"/>
      <c r="ZB157" s="26"/>
      <c r="ZC157" s="26"/>
      <c r="ZD157" s="26"/>
      <c r="ZE157" s="26"/>
      <c r="ZF157" s="26"/>
      <c r="ZG157" s="26"/>
      <c r="ZH157" s="26"/>
      <c r="ZI157" s="26"/>
      <c r="ZJ157" s="26"/>
      <c r="ZK157" s="26"/>
      <c r="ZL157" s="26"/>
      <c r="ZM157" s="26"/>
      <c r="ZN157" s="26"/>
      <c r="ZO157" s="26"/>
      <c r="ZP157" s="26"/>
      <c r="ZQ157" s="26"/>
      <c r="ZR157" s="26"/>
      <c r="ZS157" s="26"/>
      <c r="ZT157" s="26"/>
      <c r="ZU157" s="26"/>
      <c r="ZV157" s="26"/>
      <c r="ZW157" s="26"/>
      <c r="ZX157" s="26"/>
      <c r="ZY157" s="26"/>
      <c r="ZZ157" s="26"/>
      <c r="AAA157" s="26"/>
      <c r="AAB157" s="26"/>
      <c r="AAC157" s="26"/>
      <c r="AAD157" s="26"/>
      <c r="AAE157" s="26"/>
      <c r="AAF157" s="26"/>
      <c r="AAG157" s="26"/>
      <c r="AAH157" s="26"/>
      <c r="AAI157" s="26"/>
      <c r="AAJ157" s="26"/>
      <c r="AAK157" s="26"/>
      <c r="AAL157" s="26"/>
      <c r="AAM157" s="26"/>
      <c r="AAN157" s="26"/>
      <c r="AAO157" s="26"/>
      <c r="AAP157" s="26"/>
      <c r="AAQ157" s="26"/>
      <c r="AAR157" s="26"/>
      <c r="AAS157" s="26"/>
      <c r="AAT157" s="26"/>
      <c r="AAU157" s="26"/>
      <c r="AAV157" s="26"/>
      <c r="AAW157" s="26"/>
      <c r="AAX157" s="26"/>
      <c r="AAY157" s="26"/>
      <c r="AAZ157" s="26"/>
      <c r="ABA157" s="26"/>
      <c r="ABB157" s="26"/>
      <c r="ABC157" s="26"/>
      <c r="ABD157" s="26"/>
      <c r="ABE157" s="26"/>
      <c r="ABF157" s="26"/>
      <c r="ABG157" s="26"/>
      <c r="ABH157" s="26"/>
      <c r="ABI157" s="26"/>
      <c r="ABJ157" s="26"/>
      <c r="ABK157" s="26"/>
      <c r="ABL157" s="26"/>
      <c r="ABM157" s="26"/>
      <c r="ABN157" s="26"/>
      <c r="ABO157" s="26"/>
      <c r="ABP157" s="26"/>
      <c r="ABQ157" s="26"/>
      <c r="ABR157" s="26"/>
      <c r="ABS157" s="26"/>
      <c r="ABT157" s="26"/>
      <c r="ABU157" s="26"/>
      <c r="ABV157" s="26"/>
      <c r="ABW157" s="26"/>
      <c r="ABX157" s="26"/>
      <c r="ABY157" s="26"/>
      <c r="ABZ157" s="26"/>
      <c r="ACA157" s="26"/>
      <c r="ACB157" s="26"/>
      <c r="ACC157" s="26"/>
      <c r="ACD157" s="26"/>
      <c r="ACE157" s="26"/>
      <c r="ACF157" s="26"/>
      <c r="ACG157" s="26"/>
      <c r="ACH157" s="26"/>
      <c r="ACI157" s="26"/>
      <c r="ACJ157" s="26"/>
      <c r="ACK157" s="26"/>
      <c r="ACL157" s="26"/>
      <c r="ACM157" s="26"/>
      <c r="ACN157" s="26"/>
      <c r="ACO157" s="26"/>
      <c r="ACP157" s="26"/>
      <c r="ACQ157" s="26"/>
      <c r="ACR157" s="26"/>
      <c r="ACS157" s="26"/>
      <c r="ACT157" s="26"/>
      <c r="ACU157" s="26"/>
      <c r="ACV157" s="26"/>
      <c r="ACW157" s="26"/>
      <c r="ACX157" s="26"/>
      <c r="ACY157" s="26"/>
      <c r="ACZ157" s="26"/>
      <c r="ADA157" s="26"/>
      <c r="ADB157" s="26"/>
      <c r="ADC157" s="26"/>
      <c r="ADD157" s="26"/>
      <c r="ADE157" s="26"/>
      <c r="ADF157" s="26"/>
      <c r="ADG157" s="26"/>
      <c r="ADH157" s="26"/>
      <c r="ADI157" s="26"/>
      <c r="ADJ157" s="26"/>
      <c r="ADK157" s="26"/>
      <c r="ADL157" s="26"/>
      <c r="ADM157" s="26"/>
      <c r="ADN157" s="26"/>
      <c r="ADO157" s="26"/>
      <c r="ADP157" s="26"/>
      <c r="ADQ157" s="26"/>
      <c r="ADR157" s="26"/>
      <c r="ADS157" s="26"/>
      <c r="ADT157" s="26"/>
      <c r="ADU157" s="26"/>
      <c r="ADV157" s="26"/>
      <c r="ADW157" s="26"/>
      <c r="ADX157" s="26"/>
      <c r="ADY157" s="26"/>
      <c r="ADZ157" s="26"/>
      <c r="AEA157" s="26"/>
      <c r="AEB157" s="26"/>
      <c r="AEC157" s="26"/>
      <c r="AED157" s="26"/>
      <c r="AEE157" s="26"/>
      <c r="AEF157" s="26"/>
      <c r="AEG157" s="26"/>
      <c r="AEH157" s="26"/>
      <c r="AEI157" s="26"/>
      <c r="AEJ157" s="26"/>
      <c r="AEK157" s="26"/>
      <c r="AEL157" s="26"/>
      <c r="AEM157" s="26"/>
      <c r="AEN157" s="26"/>
      <c r="AEO157" s="26"/>
      <c r="AEP157" s="26"/>
      <c r="AEQ157" s="26"/>
      <c r="AER157" s="26"/>
      <c r="AES157" s="26"/>
      <c r="AET157" s="26"/>
      <c r="AEU157" s="26"/>
      <c r="AEV157" s="26"/>
      <c r="AEW157" s="26"/>
      <c r="AEX157" s="26"/>
      <c r="AEY157" s="26"/>
      <c r="AEZ157" s="26"/>
      <c r="AFA157" s="26"/>
      <c r="AFB157" s="26"/>
      <c r="AFC157" s="26"/>
      <c r="AFD157" s="26"/>
      <c r="AFE157" s="26"/>
      <c r="AFF157" s="26"/>
      <c r="AFG157" s="26"/>
      <c r="AFH157" s="26"/>
      <c r="AFI157" s="26"/>
      <c r="AFJ157" s="26"/>
      <c r="AFK157" s="26"/>
      <c r="AFL157" s="26"/>
      <c r="AFM157" s="26"/>
      <c r="AFN157" s="26"/>
      <c r="AFO157" s="26"/>
      <c r="AFP157" s="26"/>
      <c r="AFQ157" s="26"/>
      <c r="AFR157" s="26"/>
      <c r="AFS157" s="26"/>
      <c r="AFT157" s="26"/>
      <c r="AFU157" s="26"/>
      <c r="AFV157" s="26"/>
      <c r="AFW157" s="26"/>
      <c r="AFX157" s="26"/>
      <c r="AFY157" s="26"/>
      <c r="AFZ157" s="26"/>
      <c r="AGA157" s="26"/>
      <c r="AGB157" s="26"/>
      <c r="AGC157" s="26"/>
      <c r="AGD157" s="26"/>
      <c r="AGE157" s="26"/>
      <c r="AGF157" s="26"/>
      <c r="AGG157" s="26"/>
      <c r="AGH157" s="26"/>
      <c r="AGI157" s="26"/>
      <c r="AGJ157" s="26"/>
      <c r="AGK157" s="26"/>
      <c r="AGL157" s="26"/>
      <c r="AGM157" s="26"/>
      <c r="AGN157" s="26"/>
      <c r="AGO157" s="26"/>
      <c r="AGP157" s="26"/>
      <c r="AGQ157" s="26"/>
      <c r="AGR157" s="26"/>
      <c r="AGS157" s="26"/>
      <c r="AGT157" s="26"/>
      <c r="AGU157" s="26"/>
      <c r="AGV157" s="26"/>
      <c r="AGW157" s="26"/>
      <c r="AGX157" s="26"/>
      <c r="AGY157" s="26"/>
      <c r="AGZ157" s="26"/>
      <c r="AHA157" s="26"/>
      <c r="AHB157" s="26"/>
      <c r="AHC157" s="26"/>
      <c r="AHD157" s="26"/>
      <c r="AHE157" s="26"/>
      <c r="AHF157" s="26"/>
      <c r="AHG157" s="26"/>
      <c r="AHH157" s="26"/>
      <c r="AHI157" s="26"/>
      <c r="AHJ157" s="26"/>
      <c r="AHK157" s="26"/>
      <c r="AHL157" s="26"/>
      <c r="AHM157" s="26"/>
      <c r="AHN157" s="26"/>
      <c r="AHO157" s="26"/>
      <c r="AHP157" s="26"/>
      <c r="AHQ157" s="26"/>
      <c r="AHR157" s="26"/>
      <c r="AHS157" s="26"/>
      <c r="AHT157" s="26"/>
      <c r="AHU157" s="26"/>
      <c r="AHV157" s="26"/>
      <c r="AHW157" s="26"/>
      <c r="AHX157" s="26"/>
      <c r="AHY157" s="26"/>
      <c r="AHZ157" s="26"/>
      <c r="AIA157" s="26"/>
      <c r="AIB157" s="26"/>
      <c r="AIC157" s="26"/>
      <c r="AID157" s="26"/>
      <c r="AIE157" s="26"/>
      <c r="AIF157" s="26"/>
      <c r="AIG157" s="26"/>
      <c r="AIH157" s="26"/>
      <c r="AII157" s="26"/>
      <c r="AIJ157" s="26"/>
      <c r="AIK157" s="26"/>
      <c r="AIL157" s="26"/>
      <c r="AIM157" s="26"/>
      <c r="AIN157" s="26"/>
      <c r="AIO157" s="26"/>
      <c r="AIP157" s="26"/>
      <c r="AIQ157" s="26"/>
      <c r="AIR157" s="26"/>
      <c r="AIS157" s="26"/>
      <c r="AIT157" s="26"/>
      <c r="AIU157" s="26"/>
      <c r="AIV157" s="26"/>
      <c r="AIW157" s="26"/>
      <c r="AIX157" s="26"/>
      <c r="AIY157" s="26"/>
      <c r="AIZ157" s="26"/>
      <c r="AJA157" s="26"/>
      <c r="AJB157" s="26"/>
      <c r="AJC157" s="26"/>
      <c r="AJD157" s="26"/>
      <c r="AJE157" s="26"/>
      <c r="AJF157" s="26"/>
      <c r="AJG157" s="26"/>
      <c r="AJH157" s="26"/>
      <c r="AJI157" s="26"/>
      <c r="AJJ157" s="26"/>
      <c r="AJK157" s="26"/>
      <c r="AJL157" s="26"/>
      <c r="AJM157" s="26"/>
      <c r="AJN157" s="26"/>
      <c r="AJO157" s="26"/>
      <c r="AJP157" s="26"/>
      <c r="AJQ157" s="26"/>
      <c r="AJR157" s="26"/>
      <c r="AJS157" s="26"/>
      <c r="AJT157" s="26"/>
      <c r="AJU157" s="26"/>
      <c r="AJV157" s="26"/>
      <c r="AJW157" s="26"/>
      <c r="AJX157" s="26"/>
      <c r="AJY157" s="26"/>
      <c r="AJZ157" s="26"/>
      <c r="AKA157" s="26"/>
      <c r="AKB157" s="26"/>
      <c r="AKC157" s="26"/>
      <c r="AKD157" s="26"/>
      <c r="AKE157" s="26"/>
      <c r="AKF157" s="26"/>
      <c r="AKG157" s="26"/>
      <c r="AKH157" s="26"/>
      <c r="AKI157" s="26"/>
      <c r="AKJ157" s="26"/>
      <c r="AKK157" s="26"/>
      <c r="AKL157" s="26"/>
      <c r="AKM157" s="26"/>
      <c r="AKN157" s="26"/>
      <c r="AKO157" s="26"/>
      <c r="AKP157" s="26"/>
      <c r="AKQ157" s="26"/>
      <c r="AKR157" s="26"/>
      <c r="AKS157" s="26"/>
      <c r="AKT157" s="26"/>
      <c r="AKU157" s="26"/>
      <c r="AKV157" s="26"/>
      <c r="AKW157" s="26"/>
      <c r="AKX157" s="26"/>
      <c r="AKY157" s="26"/>
      <c r="AKZ157" s="26"/>
      <c r="ALA157" s="26"/>
      <c r="ALB157" s="26"/>
      <c r="ALC157" s="26"/>
      <c r="ALD157" s="26"/>
      <c r="ALE157" s="26"/>
      <c r="ALF157" s="26"/>
      <c r="ALG157" s="26"/>
      <c r="ALH157" s="26"/>
      <c r="ALI157" s="26"/>
      <c r="ALJ157" s="26"/>
      <c r="ALK157" s="26"/>
      <c r="ALL157" s="26"/>
      <c r="ALM157" s="26"/>
      <c r="ALN157" s="26"/>
      <c r="ALO157" s="26"/>
      <c r="ALP157" s="26"/>
      <c r="ALQ157" s="26"/>
      <c r="ALR157" s="26"/>
      <c r="ALS157" s="26"/>
      <c r="ALT157" s="26"/>
      <c r="ALU157" s="26"/>
      <c r="ALV157" s="26"/>
      <c r="ALW157" s="26"/>
      <c r="ALX157" s="26"/>
      <c r="ALY157" s="26"/>
      <c r="ALZ157" s="26"/>
      <c r="AMA157" s="26"/>
      <c r="AMB157" s="26"/>
      <c r="AMC157" s="26"/>
      <c r="AMD157" s="26"/>
      <c r="AME157" s="26"/>
      <c r="AMF157" s="26"/>
      <c r="AMG157" s="26"/>
      <c r="AMH157" s="26"/>
      <c r="AMI157" s="26"/>
      <c r="AMJ157" s="26"/>
      <c r="AMK157" s="26"/>
      <c r="AML157" s="26"/>
      <c r="AMM157" s="26"/>
      <c r="AMN157" s="26"/>
      <c r="AMO157" s="26"/>
      <c r="AMP157" s="26"/>
      <c r="AMQ157" s="26"/>
      <c r="AMR157" s="26"/>
      <c r="AMS157" s="26"/>
      <c r="AMT157" s="26"/>
      <c r="AMU157" s="26"/>
      <c r="AMV157" s="26"/>
      <c r="AMW157" s="26"/>
      <c r="AMX157" s="26"/>
      <c r="AMY157" s="26"/>
      <c r="AMZ157" s="26"/>
      <c r="ANA157" s="26"/>
      <c r="ANB157" s="26"/>
      <c r="ANC157" s="26"/>
      <c r="AND157" s="26"/>
      <c r="ANE157" s="26"/>
      <c r="ANF157" s="26"/>
      <c r="ANG157" s="26"/>
      <c r="ANH157" s="26"/>
      <c r="ANI157" s="26"/>
      <c r="ANJ157" s="26"/>
      <c r="ANK157" s="26"/>
      <c r="ANL157" s="26"/>
      <c r="ANM157" s="26"/>
      <c r="ANN157" s="26"/>
      <c r="ANO157" s="26"/>
      <c r="ANP157" s="26"/>
      <c r="ANQ157" s="26"/>
      <c r="ANR157" s="26"/>
      <c r="ANS157" s="26"/>
      <c r="ANT157" s="26"/>
      <c r="ANU157" s="26"/>
      <c r="ANV157" s="26"/>
      <c r="ANW157" s="26"/>
      <c r="ANX157" s="26"/>
      <c r="ANY157" s="26"/>
      <c r="ANZ157" s="26"/>
      <c r="AOA157" s="26"/>
      <c r="AOB157" s="26"/>
      <c r="AOC157" s="26"/>
      <c r="AOD157" s="26"/>
      <c r="AOE157" s="26"/>
      <c r="AOF157" s="26"/>
      <c r="AOG157" s="26"/>
      <c r="AOH157" s="26"/>
      <c r="AOI157" s="26"/>
      <c r="AOJ157" s="26"/>
      <c r="AOK157" s="26"/>
      <c r="AOL157" s="26"/>
      <c r="AOM157" s="26"/>
      <c r="AON157" s="26"/>
      <c r="AOO157" s="26"/>
      <c r="AOP157" s="26"/>
      <c r="AOQ157" s="26"/>
      <c r="AOR157" s="26"/>
      <c r="AOS157" s="26"/>
      <c r="AOT157" s="26"/>
      <c r="AOU157" s="26"/>
      <c r="AOV157" s="26"/>
      <c r="AOW157" s="26"/>
      <c r="AOX157" s="26"/>
      <c r="AOY157" s="26"/>
      <c r="AOZ157" s="26"/>
      <c r="APA157" s="26"/>
      <c r="APB157" s="26"/>
      <c r="APC157" s="26"/>
      <c r="APD157" s="26"/>
      <c r="APE157" s="26"/>
      <c r="APF157" s="26"/>
      <c r="APG157" s="26"/>
      <c r="APH157" s="26"/>
      <c r="API157" s="26"/>
      <c r="APJ157" s="26"/>
      <c r="APK157" s="26"/>
      <c r="APL157" s="26"/>
      <c r="APM157" s="26"/>
      <c r="APN157" s="26"/>
      <c r="APO157" s="26"/>
      <c r="APP157" s="26"/>
      <c r="APQ157" s="26"/>
      <c r="APR157" s="26"/>
      <c r="APS157" s="26"/>
      <c r="APT157" s="26"/>
      <c r="APU157" s="26"/>
      <c r="APV157" s="26"/>
      <c r="APW157" s="26"/>
      <c r="APX157" s="26"/>
      <c r="APY157" s="26"/>
      <c r="APZ157" s="26"/>
      <c r="AQA157" s="26"/>
      <c r="AQB157" s="26"/>
      <c r="AQC157" s="26"/>
      <c r="AQD157" s="26"/>
      <c r="AQE157" s="26"/>
      <c r="AQF157" s="26"/>
      <c r="AQG157" s="26"/>
      <c r="AQH157" s="26"/>
      <c r="AQI157" s="26"/>
      <c r="AQJ157" s="26"/>
      <c r="AQK157" s="26"/>
      <c r="AQL157" s="26"/>
      <c r="AQM157" s="26"/>
      <c r="AQN157" s="26"/>
      <c r="AQO157" s="26"/>
      <c r="AQP157" s="26"/>
      <c r="AQQ157" s="26"/>
      <c r="AQR157" s="26"/>
      <c r="AQS157" s="26"/>
      <c r="AQT157" s="26"/>
      <c r="AQU157" s="26"/>
      <c r="AQV157" s="26"/>
      <c r="AQW157" s="26"/>
      <c r="AQX157" s="26"/>
      <c r="AQY157" s="26"/>
      <c r="AQZ157" s="26"/>
      <c r="ARA157" s="26"/>
      <c r="ARB157" s="26"/>
      <c r="ARC157" s="26"/>
      <c r="ARD157" s="26"/>
      <c r="ARE157" s="26"/>
      <c r="ARF157" s="26"/>
      <c r="ARG157" s="26"/>
      <c r="ARH157" s="26"/>
      <c r="ARI157" s="26"/>
      <c r="ARJ157" s="26"/>
      <c r="ARK157" s="26"/>
      <c r="ARL157" s="26"/>
      <c r="ARM157" s="26"/>
      <c r="ARN157" s="26"/>
      <c r="ARO157" s="26"/>
      <c r="ARP157" s="26"/>
      <c r="ARQ157" s="26"/>
      <c r="ARR157" s="26"/>
      <c r="ARS157" s="26"/>
      <c r="ART157" s="26"/>
      <c r="ARU157" s="26"/>
      <c r="ARV157" s="26"/>
      <c r="ARW157" s="26"/>
      <c r="ARX157" s="26"/>
      <c r="ARY157" s="26"/>
      <c r="ARZ157" s="26"/>
      <c r="ASA157" s="26"/>
      <c r="ASB157" s="26"/>
      <c r="ASC157" s="26"/>
      <c r="ASD157" s="26"/>
      <c r="ASE157" s="26"/>
      <c r="ASF157" s="26"/>
      <c r="ASG157" s="26"/>
      <c r="ASH157" s="26"/>
      <c r="ASI157" s="26"/>
      <c r="ASJ157" s="26"/>
      <c r="ASK157" s="26"/>
      <c r="ASL157" s="26"/>
      <c r="ASM157" s="26"/>
      <c r="ASN157" s="26"/>
      <c r="ASO157" s="26"/>
      <c r="ASP157" s="26"/>
      <c r="ASQ157" s="26"/>
      <c r="ASR157" s="26"/>
      <c r="ASS157" s="26"/>
      <c r="AST157" s="26"/>
      <c r="ASU157" s="26"/>
      <c r="ASV157" s="26"/>
      <c r="ASW157" s="26"/>
      <c r="ASX157" s="26"/>
      <c r="ASY157" s="26"/>
      <c r="ASZ157" s="26"/>
      <c r="ATA157" s="26"/>
      <c r="ATB157" s="26"/>
      <c r="ATC157" s="26"/>
      <c r="ATD157" s="26"/>
      <c r="ATE157" s="26"/>
      <c r="ATF157" s="26"/>
      <c r="ATG157" s="26"/>
      <c r="ATH157" s="26"/>
      <c r="ATI157" s="26"/>
      <c r="ATJ157" s="26"/>
      <c r="ATK157" s="26"/>
      <c r="ATL157" s="26"/>
      <c r="ATM157" s="26"/>
      <c r="ATN157" s="26"/>
      <c r="ATO157" s="26"/>
      <c r="ATP157" s="26"/>
      <c r="ATQ157" s="26"/>
      <c r="ATR157" s="26"/>
      <c r="ATS157" s="26"/>
      <c r="ATT157" s="26"/>
      <c r="ATU157" s="26"/>
      <c r="ATV157" s="26"/>
      <c r="ATW157" s="26"/>
      <c r="ATX157" s="26"/>
      <c r="ATY157" s="26"/>
      <c r="ATZ157" s="26"/>
      <c r="AUA157" s="26"/>
      <c r="AUB157" s="26"/>
      <c r="AUC157" s="26"/>
      <c r="AUD157" s="26"/>
      <c r="AUE157" s="26"/>
      <c r="AUF157" s="26"/>
      <c r="AUG157" s="26"/>
      <c r="AUH157" s="26"/>
      <c r="AUI157" s="26"/>
      <c r="AUJ157" s="26"/>
      <c r="AUK157" s="26"/>
      <c r="AUL157" s="26"/>
      <c r="AUM157" s="26"/>
      <c r="AUN157" s="26"/>
      <c r="AUO157" s="26"/>
      <c r="AUP157" s="26"/>
      <c r="AUQ157" s="26"/>
      <c r="AUR157" s="26"/>
      <c r="AUS157" s="26"/>
      <c r="AUT157" s="26"/>
      <c r="AUU157" s="26"/>
      <c r="AUV157" s="26"/>
      <c r="AUW157" s="26"/>
      <c r="AUX157" s="26"/>
      <c r="AUY157" s="26"/>
      <c r="AUZ157" s="26"/>
      <c r="AVA157" s="26"/>
      <c r="AVB157" s="26"/>
      <c r="AVC157" s="26"/>
      <c r="AVD157" s="26"/>
      <c r="AVE157" s="26"/>
      <c r="AVF157" s="26"/>
      <c r="AVG157" s="26"/>
      <c r="AVH157" s="26"/>
      <c r="AVI157" s="26"/>
      <c r="AVJ157" s="26"/>
      <c r="AVK157" s="26"/>
      <c r="AVL157" s="26"/>
      <c r="AVM157" s="26"/>
      <c r="AVN157" s="26"/>
      <c r="AVO157" s="26"/>
      <c r="AVP157" s="26"/>
      <c r="AVQ157" s="26"/>
      <c r="AVR157" s="26"/>
      <c r="AVS157" s="26"/>
      <c r="AVT157" s="26"/>
      <c r="AVU157" s="26"/>
      <c r="AVV157" s="26"/>
      <c r="AVW157" s="26"/>
      <c r="AVX157" s="26"/>
      <c r="AVY157" s="26"/>
      <c r="AVZ157" s="26"/>
      <c r="AWA157" s="26"/>
      <c r="AWB157" s="26"/>
      <c r="AWC157" s="26"/>
      <c r="AWD157" s="26"/>
      <c r="AWE157" s="26"/>
      <c r="AWF157" s="26"/>
      <c r="AWG157" s="26"/>
      <c r="AWH157" s="26"/>
      <c r="AWI157" s="26"/>
      <c r="AWJ157" s="26"/>
      <c r="AWK157" s="26"/>
      <c r="AWL157" s="26"/>
      <c r="AWM157" s="26"/>
      <c r="AWN157" s="26"/>
      <c r="AWO157" s="26"/>
      <c r="AWP157" s="26"/>
      <c r="AWQ157" s="26"/>
      <c r="AWR157" s="26"/>
      <c r="AWS157" s="26"/>
      <c r="AWT157" s="26"/>
      <c r="AWU157" s="26"/>
      <c r="AWV157" s="26"/>
      <c r="AWW157" s="26"/>
      <c r="AWX157" s="26"/>
      <c r="AWY157" s="26"/>
      <c r="AWZ157" s="26"/>
      <c r="AXA157" s="26"/>
      <c r="AXB157" s="26"/>
      <c r="AXC157" s="26"/>
      <c r="AXD157" s="26"/>
      <c r="AXE157" s="26"/>
      <c r="AXF157" s="26"/>
      <c r="AXG157" s="26"/>
      <c r="AXH157" s="26"/>
      <c r="AXI157" s="26"/>
      <c r="AXJ157" s="26"/>
      <c r="AXK157" s="26"/>
      <c r="AXL157" s="26"/>
      <c r="AXM157" s="26"/>
      <c r="AXN157" s="26"/>
      <c r="AXO157" s="26"/>
      <c r="AXP157" s="26"/>
      <c r="AXQ157" s="26"/>
      <c r="AXR157" s="26"/>
      <c r="AXS157" s="26"/>
      <c r="AXT157" s="26"/>
      <c r="AXU157" s="26"/>
      <c r="AXV157" s="26"/>
      <c r="AXW157" s="26"/>
      <c r="AXX157" s="26"/>
      <c r="AXY157" s="26"/>
      <c r="AXZ157" s="26"/>
      <c r="AYA157" s="26"/>
      <c r="AYB157" s="26"/>
      <c r="AYC157" s="26"/>
      <c r="AYD157" s="26"/>
      <c r="AYE157" s="26"/>
      <c r="AYF157" s="26"/>
      <c r="AYG157" s="26"/>
      <c r="AYH157" s="26"/>
      <c r="AYI157" s="26"/>
      <c r="AYJ157" s="26"/>
      <c r="AYK157" s="26"/>
      <c r="AYL157" s="26"/>
      <c r="AYM157" s="26"/>
      <c r="AYN157" s="26"/>
      <c r="AYO157" s="26"/>
      <c r="AYP157" s="26"/>
      <c r="AYQ157" s="26"/>
      <c r="AYR157" s="26"/>
      <c r="AYS157" s="26"/>
      <c r="AYT157" s="26"/>
      <c r="AYU157" s="26"/>
      <c r="AYV157" s="26"/>
      <c r="AYW157" s="26"/>
      <c r="AYX157" s="26"/>
      <c r="AYY157" s="26"/>
      <c r="AYZ157" s="26"/>
      <c r="AZA157" s="26"/>
      <c r="AZB157" s="26"/>
      <c r="AZC157" s="26"/>
      <c r="AZD157" s="26"/>
      <c r="AZE157" s="26"/>
      <c r="AZF157" s="26"/>
      <c r="AZG157" s="26"/>
      <c r="AZH157" s="26"/>
      <c r="AZI157" s="26"/>
      <c r="AZJ157" s="26"/>
      <c r="AZK157" s="26"/>
      <c r="AZL157" s="26"/>
      <c r="AZM157" s="26"/>
      <c r="AZN157" s="26"/>
      <c r="AZO157" s="26"/>
      <c r="AZP157" s="26"/>
      <c r="AZQ157" s="26"/>
      <c r="AZR157" s="26"/>
      <c r="AZS157" s="26"/>
      <c r="AZT157" s="26"/>
      <c r="AZU157" s="26"/>
      <c r="AZV157" s="26"/>
      <c r="AZW157" s="26"/>
      <c r="AZX157" s="26"/>
      <c r="AZY157" s="26"/>
      <c r="AZZ157" s="26"/>
      <c r="BAA157" s="26"/>
      <c r="BAB157" s="26"/>
      <c r="BAC157" s="26"/>
      <c r="BAD157" s="26"/>
      <c r="BAE157" s="26"/>
      <c r="BAF157" s="26"/>
      <c r="BAG157" s="26"/>
      <c r="BAH157" s="26"/>
      <c r="BAI157" s="26"/>
      <c r="BAJ157" s="26"/>
      <c r="BAK157" s="26"/>
      <c r="BAL157" s="26"/>
      <c r="BAM157" s="26"/>
      <c r="BAN157" s="26"/>
      <c r="BAO157" s="26"/>
      <c r="BAP157" s="26"/>
      <c r="BAQ157" s="26"/>
      <c r="BAR157" s="26"/>
      <c r="BAS157" s="26"/>
      <c r="BAT157" s="26"/>
      <c r="BAU157" s="26"/>
      <c r="BAV157" s="26"/>
      <c r="BAW157" s="26"/>
      <c r="BAX157" s="26"/>
      <c r="BAY157" s="26"/>
      <c r="BAZ157" s="26"/>
      <c r="BBA157" s="26"/>
      <c r="BBB157" s="26"/>
      <c r="BBC157" s="26"/>
      <c r="BBD157" s="26"/>
      <c r="BBE157" s="26"/>
      <c r="BBF157" s="26"/>
      <c r="BBG157" s="26"/>
      <c r="BBH157" s="26"/>
      <c r="BBI157" s="26"/>
      <c r="BBJ157" s="26"/>
      <c r="BBK157" s="26"/>
      <c r="BBL157" s="26"/>
      <c r="BBM157" s="26"/>
      <c r="BBN157" s="26"/>
      <c r="BBO157" s="26"/>
      <c r="BBP157" s="26"/>
      <c r="BBQ157" s="26"/>
      <c r="BBR157" s="26"/>
      <c r="BBS157" s="26"/>
      <c r="BBT157" s="26"/>
      <c r="BBU157" s="26"/>
      <c r="BBV157" s="26"/>
      <c r="BBW157" s="26"/>
      <c r="BBX157" s="26"/>
      <c r="BBY157" s="26"/>
      <c r="BBZ157" s="26"/>
      <c r="BCA157" s="26"/>
      <c r="BCB157" s="26"/>
      <c r="BCC157" s="26"/>
      <c r="BCD157" s="26"/>
      <c r="BCE157" s="26"/>
      <c r="BCF157" s="26"/>
      <c r="BCG157" s="26"/>
      <c r="BCH157" s="26"/>
      <c r="BCI157" s="26"/>
      <c r="BCJ157" s="26"/>
      <c r="BCK157" s="26"/>
      <c r="BCL157" s="26"/>
      <c r="BCM157" s="26"/>
      <c r="BCN157" s="26"/>
      <c r="BCO157" s="26"/>
      <c r="BCP157" s="26"/>
      <c r="BCQ157" s="26"/>
      <c r="BCR157" s="26"/>
      <c r="BCS157" s="26"/>
      <c r="BCT157" s="26"/>
      <c r="BCU157" s="26"/>
      <c r="BCV157" s="26"/>
      <c r="BCW157" s="26"/>
      <c r="BCX157" s="26"/>
      <c r="BCY157" s="26"/>
      <c r="BCZ157" s="26"/>
      <c r="BDA157" s="26"/>
      <c r="BDB157" s="26"/>
      <c r="BDC157" s="26"/>
      <c r="BDD157" s="26"/>
      <c r="BDE157" s="26"/>
      <c r="BDF157" s="26"/>
      <c r="BDG157" s="26"/>
      <c r="BDH157" s="26"/>
      <c r="BDI157" s="26"/>
      <c r="BDJ157" s="26"/>
      <c r="BDK157" s="26"/>
      <c r="BDL157" s="26"/>
      <c r="BDM157" s="26"/>
      <c r="BDN157" s="26"/>
      <c r="BDO157" s="26"/>
      <c r="BDP157" s="26"/>
      <c r="BDQ157" s="26"/>
      <c r="BDR157" s="26"/>
      <c r="BDS157" s="26"/>
      <c r="BDT157" s="26"/>
      <c r="BDU157" s="26"/>
      <c r="BDV157" s="26"/>
      <c r="BDW157" s="26"/>
      <c r="BDX157" s="26"/>
      <c r="BDY157" s="26"/>
      <c r="BDZ157" s="26"/>
      <c r="BEA157" s="26"/>
      <c r="BEB157" s="26"/>
      <c r="BEC157" s="26"/>
      <c r="BED157" s="26"/>
      <c r="BEE157" s="26"/>
      <c r="BEF157" s="26"/>
      <c r="BEG157" s="26"/>
      <c r="BEH157" s="26"/>
      <c r="BEI157" s="26"/>
      <c r="BEJ157" s="26"/>
      <c r="BEK157" s="26"/>
      <c r="BEL157" s="26"/>
      <c r="BEM157" s="26"/>
      <c r="BEN157" s="26"/>
      <c r="BEO157" s="26"/>
      <c r="BEP157" s="26"/>
      <c r="BEQ157" s="26"/>
      <c r="BER157" s="26"/>
      <c r="BES157" s="26"/>
      <c r="BET157" s="26"/>
      <c r="BEU157" s="26"/>
      <c r="BEV157" s="26"/>
      <c r="BEW157" s="26"/>
      <c r="BEX157" s="26"/>
      <c r="BEY157" s="26"/>
      <c r="BEZ157" s="26"/>
      <c r="BFA157" s="26"/>
      <c r="BFB157" s="26"/>
      <c r="BFC157" s="26"/>
      <c r="BFD157" s="26"/>
      <c r="BFE157" s="26"/>
      <c r="BFF157" s="26"/>
      <c r="BFG157" s="26"/>
      <c r="BFH157" s="26"/>
      <c r="BFI157" s="26"/>
      <c r="BFJ157" s="26"/>
      <c r="BFK157" s="26"/>
      <c r="BFL157" s="26"/>
      <c r="BFM157" s="26"/>
      <c r="BFN157" s="26"/>
      <c r="BFO157" s="26"/>
      <c r="BFP157" s="26"/>
      <c r="BFQ157" s="26"/>
      <c r="BFR157" s="26"/>
      <c r="BFS157" s="26"/>
      <c r="BFT157" s="26"/>
      <c r="BFU157" s="26"/>
      <c r="BFV157" s="26"/>
      <c r="BFW157" s="26"/>
      <c r="BFX157" s="26"/>
      <c r="BFY157" s="26"/>
      <c r="BFZ157" s="26"/>
      <c r="BGA157" s="26"/>
      <c r="BGB157" s="26"/>
      <c r="BGC157" s="26"/>
      <c r="BGD157" s="26"/>
      <c r="BGE157" s="26"/>
      <c r="BGF157" s="26"/>
      <c r="BGG157" s="26"/>
      <c r="BGH157" s="26"/>
      <c r="BGI157" s="26"/>
      <c r="BGJ157" s="26"/>
      <c r="BGK157" s="26"/>
      <c r="BGL157" s="26"/>
      <c r="BGM157" s="26"/>
      <c r="BGN157" s="26"/>
      <c r="BGO157" s="26"/>
      <c r="BGP157" s="26"/>
      <c r="BGQ157" s="26"/>
      <c r="BGR157" s="26"/>
      <c r="BGS157" s="26"/>
      <c r="BGT157" s="26"/>
      <c r="BGU157" s="26"/>
      <c r="BGV157" s="26"/>
      <c r="BGW157" s="26"/>
      <c r="BGX157" s="26"/>
      <c r="BGY157" s="26"/>
      <c r="BGZ157" s="26"/>
      <c r="BHA157" s="26"/>
      <c r="BHB157" s="26"/>
      <c r="BHC157" s="26"/>
      <c r="BHD157" s="26"/>
      <c r="BHE157" s="26"/>
      <c r="BHF157" s="26"/>
      <c r="BHG157" s="26"/>
      <c r="BHH157" s="26"/>
      <c r="BHI157" s="26"/>
      <c r="BHJ157" s="26"/>
      <c r="BHK157" s="26"/>
      <c r="BHL157" s="26"/>
      <c r="BHM157" s="26"/>
      <c r="BHN157" s="26"/>
      <c r="BHO157" s="26"/>
      <c r="BHP157" s="26"/>
      <c r="BHQ157" s="26"/>
      <c r="BHR157" s="26"/>
      <c r="BHS157" s="26"/>
      <c r="BHT157" s="26"/>
      <c r="BHU157" s="26"/>
      <c r="BHV157" s="26"/>
      <c r="BHW157" s="26"/>
      <c r="BHX157" s="26"/>
      <c r="BHY157" s="26"/>
      <c r="BHZ157" s="26"/>
      <c r="BIA157" s="26"/>
      <c r="BIB157" s="26"/>
      <c r="BIC157" s="26"/>
      <c r="BID157" s="26"/>
      <c r="BIE157" s="26"/>
      <c r="BIF157" s="26"/>
      <c r="BIG157" s="26"/>
      <c r="BIH157" s="26"/>
      <c r="BII157" s="26"/>
      <c r="BIJ157" s="26"/>
      <c r="BIK157" s="26"/>
      <c r="BIL157" s="26"/>
      <c r="BIM157" s="26"/>
      <c r="BIN157" s="26"/>
      <c r="BIO157" s="26"/>
      <c r="BIP157" s="26"/>
      <c r="BIQ157" s="26"/>
      <c r="BIR157" s="26"/>
      <c r="BIS157" s="26"/>
      <c r="BIT157" s="26"/>
      <c r="BIU157" s="26"/>
      <c r="BIV157" s="26"/>
      <c r="BIW157" s="26"/>
      <c r="BIX157" s="26"/>
      <c r="BIY157" s="26"/>
      <c r="BIZ157" s="26"/>
      <c r="BJA157" s="26"/>
      <c r="BJB157" s="26"/>
      <c r="BJC157" s="26"/>
      <c r="BJD157" s="26"/>
      <c r="BJE157" s="26"/>
      <c r="BJF157" s="26"/>
      <c r="BJG157" s="26"/>
      <c r="BJH157" s="26"/>
      <c r="BJI157" s="26"/>
      <c r="BJJ157" s="26"/>
      <c r="BJK157" s="26"/>
      <c r="BJL157" s="26"/>
      <c r="BJM157" s="26"/>
      <c r="BJN157" s="26"/>
      <c r="BJO157" s="26"/>
      <c r="BJP157" s="26"/>
      <c r="BJQ157" s="26"/>
      <c r="BJR157" s="26"/>
      <c r="BJS157" s="26"/>
      <c r="BJT157" s="26"/>
      <c r="BJU157" s="26"/>
      <c r="BJV157" s="26"/>
      <c r="BJW157" s="26"/>
      <c r="BJX157" s="26"/>
      <c r="BJY157" s="26"/>
      <c r="BJZ157" s="26"/>
      <c r="BKA157" s="26"/>
      <c r="BKB157" s="26"/>
      <c r="BKC157" s="26"/>
      <c r="BKD157" s="26"/>
      <c r="BKE157" s="26"/>
      <c r="BKF157" s="26"/>
      <c r="BKG157" s="26"/>
      <c r="BKH157" s="26"/>
      <c r="BKI157" s="26"/>
      <c r="BKJ157" s="26"/>
      <c r="BKK157" s="26"/>
      <c r="BKL157" s="26"/>
      <c r="BKM157" s="26"/>
      <c r="BKN157" s="26"/>
      <c r="BKO157" s="26"/>
      <c r="BKP157" s="26"/>
      <c r="BKQ157" s="26"/>
      <c r="BKR157" s="26"/>
      <c r="BKS157" s="26"/>
      <c r="BKT157" s="26"/>
      <c r="BKU157" s="26"/>
      <c r="BKV157" s="26"/>
      <c r="BKW157" s="26"/>
      <c r="BKX157" s="26"/>
      <c r="BKY157" s="26"/>
      <c r="BKZ157" s="26"/>
      <c r="BLA157" s="26"/>
      <c r="BLB157" s="26"/>
      <c r="BLC157" s="26"/>
      <c r="BLD157" s="26"/>
      <c r="BLE157" s="26"/>
      <c r="BLF157" s="26"/>
      <c r="BLG157" s="26"/>
      <c r="BLH157" s="26"/>
      <c r="BLI157" s="26"/>
      <c r="BLJ157" s="26"/>
      <c r="BLK157" s="26"/>
      <c r="BLL157" s="26"/>
      <c r="BLM157" s="26"/>
      <c r="BLN157" s="26"/>
      <c r="BLO157" s="26"/>
      <c r="BLP157" s="26"/>
      <c r="BLQ157" s="26"/>
      <c r="BLR157" s="26"/>
      <c r="BLS157" s="26"/>
      <c r="BLT157" s="26"/>
      <c r="BLU157" s="26"/>
      <c r="BLV157" s="26"/>
      <c r="BLW157" s="26"/>
      <c r="BLX157" s="26"/>
      <c r="BLY157" s="26"/>
      <c r="BLZ157" s="26"/>
      <c r="BMA157" s="26"/>
      <c r="BMB157" s="26"/>
      <c r="BMC157" s="26"/>
      <c r="BMD157" s="26"/>
      <c r="BME157" s="26"/>
      <c r="BMF157" s="26"/>
      <c r="BMG157" s="26"/>
      <c r="BMH157" s="26"/>
      <c r="BMI157" s="26"/>
      <c r="BMJ157" s="26"/>
      <c r="BMK157" s="26"/>
      <c r="BML157" s="26"/>
      <c r="BMM157" s="26"/>
      <c r="BMN157" s="26"/>
      <c r="BMO157" s="26"/>
      <c r="BMP157" s="26"/>
      <c r="BMQ157" s="26"/>
      <c r="BMR157" s="26"/>
      <c r="BMS157" s="26"/>
      <c r="BMT157" s="26"/>
      <c r="BMU157" s="26"/>
      <c r="BMV157" s="26"/>
      <c r="BMW157" s="26"/>
      <c r="BMX157" s="26"/>
      <c r="BMY157" s="26"/>
      <c r="BMZ157" s="26"/>
      <c r="BNA157" s="26"/>
      <c r="BNB157" s="26"/>
      <c r="BNC157" s="26"/>
      <c r="BND157" s="26"/>
      <c r="BNE157" s="26"/>
      <c r="BNF157" s="26"/>
      <c r="BNG157" s="26"/>
      <c r="BNH157" s="26"/>
      <c r="BNI157" s="26"/>
      <c r="BNJ157" s="26"/>
      <c r="BNK157" s="26"/>
      <c r="BNL157" s="26"/>
      <c r="BNM157" s="26"/>
      <c r="BNN157" s="26"/>
      <c r="BNO157" s="26"/>
      <c r="BNP157" s="26"/>
      <c r="BNQ157" s="26"/>
      <c r="BNR157" s="26"/>
      <c r="BNS157" s="26"/>
      <c r="BNT157" s="26"/>
      <c r="BNU157" s="26"/>
      <c r="BNV157" s="26"/>
      <c r="BNW157" s="26"/>
      <c r="BNX157" s="26"/>
      <c r="BNY157" s="26"/>
      <c r="BNZ157" s="26"/>
      <c r="BOA157" s="26"/>
      <c r="BOB157" s="26"/>
      <c r="BOC157" s="26"/>
      <c r="BOD157" s="26"/>
      <c r="BOE157" s="26"/>
      <c r="BOF157" s="26"/>
      <c r="BOG157" s="26"/>
      <c r="BOH157" s="26"/>
      <c r="BOI157" s="26"/>
      <c r="BOJ157" s="26"/>
      <c r="BOK157" s="26"/>
      <c r="BOL157" s="26"/>
      <c r="BOM157" s="26"/>
      <c r="BON157" s="26"/>
      <c r="BOO157" s="26"/>
      <c r="BOP157" s="26"/>
      <c r="BOQ157" s="26"/>
      <c r="BOR157" s="26"/>
      <c r="BOS157" s="26"/>
      <c r="BOT157" s="26"/>
      <c r="BOU157" s="26"/>
      <c r="BOV157" s="26"/>
      <c r="BOW157" s="26"/>
      <c r="BOX157" s="26"/>
      <c r="BOY157" s="26"/>
      <c r="BOZ157" s="26"/>
      <c r="BPA157" s="26"/>
      <c r="BPB157" s="26"/>
      <c r="BPC157" s="26"/>
      <c r="BPD157" s="26"/>
      <c r="BPE157" s="26"/>
      <c r="BPF157" s="26"/>
      <c r="BPG157" s="26"/>
      <c r="BPH157" s="26"/>
      <c r="BPI157" s="26"/>
      <c r="BPJ157" s="26"/>
      <c r="BPK157" s="26"/>
      <c r="BPL157" s="26"/>
      <c r="BPM157" s="26"/>
      <c r="BPN157" s="26"/>
      <c r="BPO157" s="26"/>
      <c r="BPP157" s="26"/>
      <c r="BPQ157" s="26"/>
      <c r="BPR157" s="26"/>
      <c r="BPS157" s="26"/>
      <c r="BPT157" s="26"/>
      <c r="BPU157" s="26"/>
      <c r="BPV157" s="26"/>
      <c r="BPW157" s="26"/>
      <c r="BPX157" s="26"/>
      <c r="BPY157" s="26"/>
      <c r="BPZ157" s="26"/>
      <c r="BQA157" s="26"/>
      <c r="BQB157" s="26"/>
      <c r="BQC157" s="26"/>
      <c r="BQD157" s="26"/>
      <c r="BQE157" s="26"/>
      <c r="BQF157" s="26"/>
      <c r="BQG157" s="26"/>
      <c r="BQH157" s="26"/>
      <c r="BQI157" s="26"/>
      <c r="BQJ157" s="26"/>
      <c r="BQK157" s="26"/>
      <c r="BQL157" s="26"/>
      <c r="BQM157" s="26"/>
      <c r="BQN157" s="26"/>
      <c r="BQO157" s="26"/>
      <c r="BQP157" s="26"/>
      <c r="BQQ157" s="26"/>
      <c r="BQR157" s="26"/>
      <c r="BQS157" s="26"/>
      <c r="BQT157" s="26"/>
      <c r="BQU157" s="26"/>
      <c r="BQV157" s="26"/>
      <c r="BQW157" s="26"/>
      <c r="BQX157" s="26"/>
      <c r="BQY157" s="26"/>
      <c r="BQZ157" s="26"/>
      <c r="BRA157" s="26"/>
      <c r="BRB157" s="26"/>
      <c r="BRC157" s="26"/>
      <c r="BRD157" s="26"/>
      <c r="BRE157" s="26"/>
      <c r="BRF157" s="26"/>
      <c r="BRG157" s="26"/>
      <c r="BRH157" s="26"/>
      <c r="BRI157" s="26"/>
      <c r="BRJ157" s="26"/>
      <c r="BRK157" s="26"/>
      <c r="BRL157" s="26"/>
      <c r="BRM157" s="26"/>
      <c r="BRN157" s="26"/>
      <c r="BRO157" s="26"/>
      <c r="BRP157" s="26"/>
      <c r="BRQ157" s="26"/>
      <c r="BRR157" s="26"/>
      <c r="BRS157" s="26"/>
      <c r="BRT157" s="26"/>
      <c r="BRU157" s="26"/>
      <c r="BRV157" s="26"/>
      <c r="BRW157" s="26"/>
      <c r="BRX157" s="26"/>
      <c r="BRY157" s="26"/>
      <c r="BRZ157" s="26"/>
      <c r="BSA157" s="26"/>
      <c r="BSB157" s="26"/>
      <c r="BSC157" s="26"/>
      <c r="BSD157" s="26"/>
      <c r="BSE157" s="26"/>
      <c r="BSF157" s="26"/>
      <c r="BSG157" s="26"/>
      <c r="BSH157" s="26"/>
      <c r="BSI157" s="26"/>
      <c r="BSJ157" s="26"/>
      <c r="BSK157" s="26"/>
      <c r="BSL157" s="26"/>
      <c r="BSM157" s="26"/>
      <c r="BSN157" s="26"/>
      <c r="BSO157" s="26"/>
      <c r="BSP157" s="26"/>
      <c r="BSQ157" s="26"/>
      <c r="BSR157" s="26"/>
      <c r="BSS157" s="26"/>
      <c r="BST157" s="26"/>
      <c r="BSU157" s="26"/>
      <c r="BSV157" s="26"/>
      <c r="BSW157" s="26"/>
      <c r="BSX157" s="26"/>
      <c r="BSY157" s="26"/>
      <c r="BSZ157" s="26"/>
      <c r="BTA157" s="26"/>
      <c r="BTB157" s="26"/>
      <c r="BTC157" s="26"/>
      <c r="BTD157" s="26"/>
      <c r="BTE157" s="26"/>
      <c r="BTF157" s="26"/>
      <c r="BTG157" s="26"/>
      <c r="BTH157" s="26"/>
      <c r="BTI157" s="26"/>
      <c r="BTJ157" s="26"/>
      <c r="BTK157" s="26"/>
      <c r="BTL157" s="26"/>
      <c r="BTM157" s="26"/>
      <c r="BTN157" s="26"/>
      <c r="BTO157" s="26"/>
      <c r="BTP157" s="26"/>
      <c r="BTQ157" s="26"/>
      <c r="BTR157" s="26"/>
      <c r="BTS157" s="26"/>
      <c r="BTT157" s="26"/>
      <c r="BTU157" s="26"/>
      <c r="BTV157" s="26"/>
      <c r="BTW157" s="26"/>
      <c r="BTX157" s="26"/>
      <c r="BTY157" s="26"/>
      <c r="BTZ157" s="26"/>
      <c r="BUA157" s="26"/>
    </row>
    <row r="158" spans="1:1899" s="23" customFormat="1" ht="42" customHeight="1" x14ac:dyDescent="0.25">
      <c r="A158" s="34" t="s">
        <v>82</v>
      </c>
      <c r="B158" s="48" t="s">
        <v>23</v>
      </c>
      <c r="C158" s="48" t="s">
        <v>24</v>
      </c>
      <c r="D158" s="48" t="s">
        <v>284</v>
      </c>
      <c r="E158" s="48" t="s">
        <v>151</v>
      </c>
      <c r="F158" s="55" t="s">
        <v>152</v>
      </c>
      <c r="G158" s="19">
        <v>0</v>
      </c>
      <c r="H158" s="37">
        <v>45571</v>
      </c>
      <c r="I158" s="34" t="s">
        <v>245</v>
      </c>
      <c r="J158" s="34" t="s">
        <v>64</v>
      </c>
      <c r="K158" s="15">
        <v>0</v>
      </c>
      <c r="L158" s="15">
        <v>600</v>
      </c>
      <c r="M158" s="15">
        <v>600</v>
      </c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  <c r="DW158" s="26"/>
      <c r="DX158" s="26"/>
      <c r="DY158" s="26"/>
      <c r="DZ158" s="26"/>
      <c r="EA158" s="26"/>
      <c r="EB158" s="26"/>
      <c r="EC158" s="26"/>
      <c r="ED158" s="26"/>
      <c r="EE158" s="26"/>
      <c r="EF158" s="26"/>
      <c r="EG158" s="26"/>
      <c r="EH158" s="26"/>
      <c r="EI158" s="26"/>
      <c r="EJ158" s="26"/>
      <c r="EK158" s="26"/>
      <c r="EL158" s="26"/>
      <c r="EM158" s="26"/>
      <c r="EN158" s="26"/>
      <c r="EO158" s="26"/>
      <c r="EP158" s="26"/>
      <c r="EQ158" s="26"/>
      <c r="ER158" s="26"/>
      <c r="ES158" s="26"/>
      <c r="ET158" s="26"/>
      <c r="EU158" s="26"/>
      <c r="EV158" s="26"/>
      <c r="EW158" s="26"/>
      <c r="EX158" s="26"/>
      <c r="EY158" s="26"/>
      <c r="EZ158" s="26"/>
      <c r="FA158" s="26"/>
      <c r="FB158" s="26"/>
      <c r="FC158" s="26"/>
      <c r="FD158" s="26"/>
      <c r="FE158" s="26"/>
      <c r="FF158" s="26"/>
      <c r="FG158" s="26"/>
      <c r="FH158" s="26"/>
      <c r="FI158" s="26"/>
      <c r="FJ158" s="26"/>
      <c r="FK158" s="26"/>
      <c r="FL158" s="26"/>
      <c r="FM158" s="26"/>
      <c r="FN158" s="26"/>
      <c r="FO158" s="26"/>
      <c r="FP158" s="26"/>
      <c r="FQ158" s="26"/>
      <c r="FR158" s="26"/>
      <c r="FS158" s="26"/>
      <c r="FT158" s="26"/>
      <c r="FU158" s="26"/>
      <c r="FV158" s="26"/>
      <c r="FW158" s="26"/>
      <c r="FX158" s="26"/>
      <c r="FY158" s="26"/>
      <c r="FZ158" s="26"/>
      <c r="GA158" s="26"/>
      <c r="GB158" s="26"/>
      <c r="GC158" s="26"/>
      <c r="GD158" s="26"/>
      <c r="GE158" s="26"/>
      <c r="GF158" s="26"/>
      <c r="GG158" s="26"/>
      <c r="GH158" s="26"/>
      <c r="GI158" s="26"/>
      <c r="GJ158" s="26"/>
      <c r="GK158" s="26"/>
      <c r="GL158" s="26"/>
      <c r="GM158" s="26"/>
      <c r="GN158" s="26"/>
      <c r="GO158" s="26"/>
      <c r="GP158" s="26"/>
      <c r="GQ158" s="26"/>
      <c r="GR158" s="26"/>
      <c r="GS158" s="26"/>
      <c r="GT158" s="26"/>
      <c r="GU158" s="26"/>
      <c r="GV158" s="26"/>
      <c r="GW158" s="26"/>
      <c r="GX158" s="26"/>
      <c r="GY158" s="26"/>
      <c r="GZ158" s="26"/>
      <c r="HA158" s="26"/>
      <c r="HB158" s="26"/>
      <c r="HC158" s="26"/>
      <c r="HD158" s="26"/>
      <c r="HE158" s="26"/>
      <c r="HF158" s="26"/>
      <c r="HG158" s="26"/>
      <c r="HH158" s="26"/>
      <c r="HI158" s="26"/>
      <c r="HJ158" s="26"/>
      <c r="HK158" s="26"/>
      <c r="HL158" s="26"/>
      <c r="HM158" s="26"/>
      <c r="HN158" s="26"/>
      <c r="HO158" s="26"/>
      <c r="HP158" s="26"/>
      <c r="HQ158" s="26"/>
      <c r="HR158" s="26"/>
      <c r="HS158" s="26"/>
      <c r="HT158" s="26"/>
      <c r="HU158" s="26"/>
      <c r="HV158" s="26"/>
      <c r="HW158" s="26"/>
      <c r="HX158" s="26"/>
      <c r="HY158" s="26"/>
      <c r="HZ158" s="26"/>
      <c r="IA158" s="26"/>
      <c r="IB158" s="26"/>
      <c r="IC158" s="26"/>
      <c r="ID158" s="26"/>
      <c r="IE158" s="26"/>
      <c r="IF158" s="26"/>
      <c r="IG158" s="26"/>
      <c r="IH158" s="26"/>
      <c r="II158" s="26"/>
      <c r="IJ158" s="26"/>
      <c r="IK158" s="26"/>
      <c r="IL158" s="26"/>
      <c r="IM158" s="26"/>
      <c r="IN158" s="26"/>
      <c r="IO158" s="26"/>
      <c r="IP158" s="26"/>
      <c r="IQ158" s="26"/>
      <c r="IR158" s="26"/>
      <c r="IS158" s="26"/>
      <c r="IT158" s="26"/>
      <c r="IU158" s="26"/>
      <c r="IV158" s="26"/>
      <c r="IW158" s="26"/>
      <c r="IX158" s="26"/>
      <c r="IY158" s="26"/>
      <c r="IZ158" s="26"/>
      <c r="JA158" s="26"/>
      <c r="JB158" s="26"/>
      <c r="JC158" s="26"/>
      <c r="JD158" s="26"/>
      <c r="JE158" s="26"/>
      <c r="JF158" s="26"/>
      <c r="JG158" s="26"/>
      <c r="JH158" s="26"/>
      <c r="JI158" s="26"/>
      <c r="JJ158" s="26"/>
      <c r="JK158" s="26"/>
      <c r="JL158" s="26"/>
      <c r="JM158" s="26"/>
      <c r="JN158" s="26"/>
      <c r="JO158" s="26"/>
      <c r="JP158" s="26"/>
      <c r="JQ158" s="26"/>
      <c r="JR158" s="26"/>
      <c r="JS158" s="26"/>
      <c r="JT158" s="26"/>
      <c r="JU158" s="26"/>
      <c r="JV158" s="26"/>
      <c r="JW158" s="26"/>
      <c r="JX158" s="26"/>
      <c r="JY158" s="26"/>
      <c r="JZ158" s="26"/>
      <c r="KA158" s="26"/>
      <c r="KB158" s="26"/>
      <c r="KC158" s="26"/>
      <c r="KD158" s="26"/>
      <c r="KE158" s="26"/>
      <c r="KF158" s="26"/>
      <c r="KG158" s="26"/>
      <c r="KH158" s="26"/>
      <c r="KI158" s="26"/>
      <c r="KJ158" s="26"/>
      <c r="KK158" s="26"/>
      <c r="KL158" s="26"/>
      <c r="KM158" s="26"/>
      <c r="KN158" s="26"/>
      <c r="KO158" s="26"/>
      <c r="KP158" s="26"/>
      <c r="KQ158" s="26"/>
      <c r="KR158" s="26"/>
      <c r="KS158" s="26"/>
      <c r="KT158" s="26"/>
      <c r="KU158" s="26"/>
      <c r="KV158" s="26"/>
      <c r="KW158" s="26"/>
      <c r="KX158" s="26"/>
      <c r="KY158" s="26"/>
      <c r="KZ158" s="26"/>
      <c r="LA158" s="26"/>
      <c r="LB158" s="26"/>
      <c r="LC158" s="26"/>
      <c r="LD158" s="26"/>
      <c r="LE158" s="26"/>
      <c r="LF158" s="26"/>
      <c r="LG158" s="26"/>
      <c r="LH158" s="26"/>
      <c r="LI158" s="26"/>
      <c r="LJ158" s="26"/>
      <c r="LK158" s="26"/>
      <c r="LL158" s="26"/>
      <c r="LM158" s="26"/>
      <c r="LN158" s="26"/>
      <c r="LO158" s="26"/>
      <c r="LP158" s="26"/>
      <c r="LQ158" s="26"/>
      <c r="LR158" s="26"/>
      <c r="LS158" s="26"/>
      <c r="LT158" s="26"/>
      <c r="LU158" s="26"/>
      <c r="LV158" s="26"/>
      <c r="LW158" s="26"/>
      <c r="LX158" s="26"/>
      <c r="LY158" s="26"/>
      <c r="LZ158" s="26"/>
      <c r="MA158" s="26"/>
      <c r="MB158" s="26"/>
      <c r="MC158" s="26"/>
      <c r="MD158" s="26"/>
      <c r="ME158" s="26"/>
      <c r="MF158" s="26"/>
      <c r="MG158" s="26"/>
      <c r="MH158" s="26"/>
      <c r="MI158" s="26"/>
      <c r="MJ158" s="26"/>
      <c r="MK158" s="26"/>
      <c r="ML158" s="26"/>
      <c r="MM158" s="26"/>
      <c r="MN158" s="26"/>
      <c r="MO158" s="26"/>
      <c r="MP158" s="26"/>
      <c r="MQ158" s="26"/>
      <c r="MR158" s="26"/>
      <c r="MS158" s="26"/>
      <c r="MT158" s="26"/>
      <c r="MU158" s="26"/>
      <c r="MV158" s="26"/>
      <c r="MW158" s="26"/>
      <c r="MX158" s="26"/>
      <c r="MY158" s="26"/>
      <c r="MZ158" s="26"/>
      <c r="NA158" s="26"/>
      <c r="NB158" s="26"/>
      <c r="NC158" s="26"/>
      <c r="ND158" s="26"/>
      <c r="NE158" s="26"/>
      <c r="NF158" s="26"/>
      <c r="NG158" s="26"/>
      <c r="NH158" s="26"/>
      <c r="NI158" s="26"/>
      <c r="NJ158" s="26"/>
      <c r="NK158" s="26"/>
      <c r="NL158" s="26"/>
      <c r="NM158" s="26"/>
      <c r="NN158" s="26"/>
      <c r="NO158" s="26"/>
      <c r="NP158" s="26"/>
      <c r="NQ158" s="26"/>
      <c r="NR158" s="26"/>
      <c r="NS158" s="26"/>
      <c r="NT158" s="26"/>
      <c r="NU158" s="26"/>
      <c r="NV158" s="26"/>
      <c r="NW158" s="26"/>
      <c r="NX158" s="26"/>
      <c r="NY158" s="26"/>
      <c r="NZ158" s="26"/>
      <c r="OA158" s="26"/>
      <c r="OB158" s="26"/>
      <c r="OC158" s="26"/>
      <c r="OD158" s="26"/>
      <c r="OE158" s="26"/>
      <c r="OF158" s="26"/>
      <c r="OG158" s="26"/>
      <c r="OH158" s="26"/>
      <c r="OI158" s="26"/>
      <c r="OJ158" s="26"/>
      <c r="OK158" s="26"/>
      <c r="OL158" s="26"/>
      <c r="OM158" s="26"/>
      <c r="ON158" s="26"/>
      <c r="OO158" s="26"/>
      <c r="OP158" s="26"/>
      <c r="OQ158" s="26"/>
      <c r="OR158" s="26"/>
      <c r="OS158" s="26"/>
      <c r="OT158" s="26"/>
      <c r="OU158" s="26"/>
      <c r="OV158" s="26"/>
      <c r="OW158" s="26"/>
      <c r="OX158" s="26"/>
      <c r="OY158" s="26"/>
      <c r="OZ158" s="26"/>
      <c r="PA158" s="26"/>
      <c r="PB158" s="26"/>
      <c r="PC158" s="26"/>
      <c r="PD158" s="26"/>
      <c r="PE158" s="26"/>
      <c r="PF158" s="26"/>
      <c r="PG158" s="26"/>
      <c r="PH158" s="26"/>
      <c r="PI158" s="26"/>
      <c r="PJ158" s="26"/>
      <c r="PK158" s="26"/>
      <c r="PL158" s="26"/>
      <c r="PM158" s="26"/>
      <c r="PN158" s="26"/>
      <c r="PO158" s="26"/>
      <c r="PP158" s="26"/>
      <c r="PQ158" s="26"/>
      <c r="PR158" s="26"/>
      <c r="PS158" s="26"/>
      <c r="PT158" s="26"/>
      <c r="PU158" s="26"/>
      <c r="PV158" s="26"/>
      <c r="PW158" s="26"/>
      <c r="PX158" s="26"/>
      <c r="PY158" s="26"/>
      <c r="PZ158" s="26"/>
      <c r="QA158" s="26"/>
      <c r="QB158" s="26"/>
      <c r="QC158" s="26"/>
      <c r="QD158" s="26"/>
      <c r="QE158" s="26"/>
      <c r="QF158" s="26"/>
      <c r="QG158" s="26"/>
      <c r="QH158" s="26"/>
      <c r="QI158" s="26"/>
      <c r="QJ158" s="26"/>
      <c r="QK158" s="26"/>
      <c r="QL158" s="26"/>
      <c r="QM158" s="26"/>
      <c r="QN158" s="26"/>
      <c r="QO158" s="26"/>
      <c r="QP158" s="26"/>
      <c r="QQ158" s="26"/>
      <c r="QR158" s="26"/>
      <c r="QS158" s="26"/>
      <c r="QT158" s="26"/>
      <c r="QU158" s="26"/>
      <c r="QV158" s="26"/>
      <c r="QW158" s="26"/>
      <c r="QX158" s="26"/>
      <c r="QY158" s="26"/>
      <c r="QZ158" s="26"/>
      <c r="RA158" s="26"/>
      <c r="RB158" s="26"/>
      <c r="RC158" s="26"/>
      <c r="RD158" s="26"/>
      <c r="RE158" s="26"/>
      <c r="RF158" s="26"/>
      <c r="RG158" s="26"/>
      <c r="RH158" s="26"/>
      <c r="RI158" s="26"/>
      <c r="RJ158" s="26"/>
      <c r="RK158" s="26"/>
      <c r="RL158" s="26"/>
      <c r="RM158" s="26"/>
      <c r="RN158" s="26"/>
      <c r="RO158" s="26"/>
      <c r="RP158" s="26"/>
      <c r="RQ158" s="26"/>
      <c r="RR158" s="26"/>
      <c r="RS158" s="26"/>
      <c r="RT158" s="26"/>
      <c r="RU158" s="26"/>
      <c r="RV158" s="26"/>
      <c r="RW158" s="26"/>
      <c r="RX158" s="26"/>
      <c r="RY158" s="26"/>
      <c r="RZ158" s="26"/>
      <c r="SA158" s="26"/>
      <c r="SB158" s="26"/>
      <c r="SC158" s="26"/>
      <c r="SD158" s="26"/>
      <c r="SE158" s="26"/>
      <c r="SF158" s="26"/>
      <c r="SG158" s="26"/>
      <c r="SH158" s="26"/>
      <c r="SI158" s="26"/>
      <c r="SJ158" s="26"/>
      <c r="SK158" s="26"/>
      <c r="SL158" s="26"/>
      <c r="SM158" s="26"/>
      <c r="SN158" s="26"/>
      <c r="SO158" s="26"/>
      <c r="SP158" s="26"/>
      <c r="SQ158" s="26"/>
      <c r="SR158" s="26"/>
      <c r="SS158" s="26"/>
      <c r="ST158" s="26"/>
      <c r="SU158" s="26"/>
      <c r="SV158" s="26"/>
      <c r="SW158" s="26"/>
      <c r="SX158" s="26"/>
      <c r="SY158" s="26"/>
      <c r="SZ158" s="26"/>
      <c r="TA158" s="26"/>
      <c r="TB158" s="26"/>
      <c r="TC158" s="26"/>
      <c r="TD158" s="26"/>
      <c r="TE158" s="26"/>
      <c r="TF158" s="26"/>
      <c r="TG158" s="26"/>
      <c r="TH158" s="26"/>
      <c r="TI158" s="26"/>
      <c r="TJ158" s="26"/>
      <c r="TK158" s="26"/>
      <c r="TL158" s="26"/>
      <c r="TM158" s="26"/>
      <c r="TN158" s="26"/>
      <c r="TO158" s="26"/>
      <c r="TP158" s="26"/>
      <c r="TQ158" s="26"/>
      <c r="TR158" s="26"/>
      <c r="TS158" s="26"/>
      <c r="TT158" s="26"/>
      <c r="TU158" s="26"/>
      <c r="TV158" s="26"/>
      <c r="TW158" s="26"/>
      <c r="TX158" s="26"/>
      <c r="TY158" s="26"/>
      <c r="TZ158" s="26"/>
      <c r="UA158" s="26"/>
      <c r="UB158" s="26"/>
      <c r="UC158" s="26"/>
      <c r="UD158" s="26"/>
      <c r="UE158" s="26"/>
      <c r="UF158" s="26"/>
      <c r="UG158" s="26"/>
      <c r="UH158" s="26"/>
      <c r="UI158" s="26"/>
      <c r="UJ158" s="26"/>
      <c r="UK158" s="26"/>
      <c r="UL158" s="26"/>
      <c r="UM158" s="26"/>
      <c r="UN158" s="26"/>
      <c r="UO158" s="26"/>
      <c r="UP158" s="26"/>
      <c r="UQ158" s="26"/>
      <c r="UR158" s="26"/>
      <c r="US158" s="26"/>
      <c r="UT158" s="26"/>
      <c r="UU158" s="26"/>
      <c r="UV158" s="26"/>
      <c r="UW158" s="26"/>
      <c r="UX158" s="26"/>
      <c r="UY158" s="26"/>
      <c r="UZ158" s="26"/>
      <c r="VA158" s="26"/>
      <c r="VB158" s="26"/>
      <c r="VC158" s="26"/>
      <c r="VD158" s="26"/>
      <c r="VE158" s="26"/>
      <c r="VF158" s="26"/>
      <c r="VG158" s="26"/>
      <c r="VH158" s="26"/>
      <c r="VI158" s="26"/>
      <c r="VJ158" s="26"/>
      <c r="VK158" s="26"/>
      <c r="VL158" s="26"/>
      <c r="VM158" s="26"/>
      <c r="VN158" s="26"/>
      <c r="VO158" s="26"/>
      <c r="VP158" s="26"/>
      <c r="VQ158" s="26"/>
      <c r="VR158" s="26"/>
      <c r="VS158" s="26"/>
      <c r="VT158" s="26"/>
      <c r="VU158" s="26"/>
      <c r="VV158" s="26"/>
      <c r="VW158" s="26"/>
      <c r="VX158" s="26"/>
      <c r="VY158" s="26"/>
      <c r="VZ158" s="26"/>
      <c r="WA158" s="26"/>
      <c r="WB158" s="26"/>
      <c r="WC158" s="26"/>
      <c r="WD158" s="26"/>
      <c r="WE158" s="26"/>
      <c r="WF158" s="26"/>
      <c r="WG158" s="26"/>
      <c r="WH158" s="26"/>
      <c r="WI158" s="26"/>
      <c r="WJ158" s="26"/>
      <c r="WK158" s="26"/>
      <c r="WL158" s="26"/>
      <c r="WM158" s="26"/>
      <c r="WN158" s="26"/>
      <c r="WO158" s="26"/>
      <c r="WP158" s="26"/>
      <c r="WQ158" s="26"/>
      <c r="WR158" s="26"/>
      <c r="WS158" s="26"/>
      <c r="WT158" s="26"/>
      <c r="WU158" s="26"/>
      <c r="WV158" s="26"/>
      <c r="WW158" s="26"/>
      <c r="WX158" s="26"/>
      <c r="WY158" s="26"/>
      <c r="WZ158" s="26"/>
      <c r="XA158" s="26"/>
      <c r="XB158" s="26"/>
      <c r="XC158" s="26"/>
      <c r="XD158" s="26"/>
      <c r="XE158" s="26"/>
      <c r="XF158" s="26"/>
      <c r="XG158" s="26"/>
      <c r="XH158" s="26"/>
      <c r="XI158" s="26"/>
      <c r="XJ158" s="26"/>
      <c r="XK158" s="26"/>
      <c r="XL158" s="26"/>
      <c r="XM158" s="26"/>
      <c r="XN158" s="26"/>
      <c r="XO158" s="26"/>
      <c r="XP158" s="26"/>
      <c r="XQ158" s="26"/>
      <c r="XR158" s="26"/>
      <c r="XS158" s="26"/>
      <c r="XT158" s="26"/>
      <c r="XU158" s="26"/>
      <c r="XV158" s="26"/>
      <c r="XW158" s="26"/>
      <c r="XX158" s="26"/>
      <c r="XY158" s="26"/>
      <c r="XZ158" s="26"/>
      <c r="YA158" s="26"/>
      <c r="YB158" s="26"/>
      <c r="YC158" s="26"/>
      <c r="YD158" s="26"/>
      <c r="YE158" s="26"/>
      <c r="YF158" s="26"/>
      <c r="YG158" s="26"/>
      <c r="YH158" s="26"/>
      <c r="YI158" s="26"/>
      <c r="YJ158" s="26"/>
      <c r="YK158" s="26"/>
      <c r="YL158" s="26"/>
      <c r="YM158" s="26"/>
      <c r="YN158" s="26"/>
      <c r="YO158" s="26"/>
      <c r="YP158" s="26"/>
      <c r="YQ158" s="26"/>
      <c r="YR158" s="26"/>
      <c r="YS158" s="26"/>
      <c r="YT158" s="26"/>
      <c r="YU158" s="26"/>
      <c r="YV158" s="26"/>
      <c r="YW158" s="26"/>
      <c r="YX158" s="26"/>
      <c r="YY158" s="26"/>
      <c r="YZ158" s="26"/>
      <c r="ZA158" s="26"/>
      <c r="ZB158" s="26"/>
      <c r="ZC158" s="26"/>
      <c r="ZD158" s="26"/>
      <c r="ZE158" s="26"/>
      <c r="ZF158" s="26"/>
      <c r="ZG158" s="26"/>
      <c r="ZH158" s="26"/>
      <c r="ZI158" s="26"/>
      <c r="ZJ158" s="26"/>
      <c r="ZK158" s="26"/>
      <c r="ZL158" s="26"/>
      <c r="ZM158" s="26"/>
      <c r="ZN158" s="26"/>
      <c r="ZO158" s="26"/>
      <c r="ZP158" s="26"/>
      <c r="ZQ158" s="26"/>
      <c r="ZR158" s="26"/>
      <c r="ZS158" s="26"/>
      <c r="ZT158" s="26"/>
      <c r="ZU158" s="26"/>
      <c r="ZV158" s="26"/>
      <c r="ZW158" s="26"/>
      <c r="ZX158" s="26"/>
      <c r="ZY158" s="26"/>
      <c r="ZZ158" s="26"/>
      <c r="AAA158" s="26"/>
      <c r="AAB158" s="26"/>
      <c r="AAC158" s="26"/>
      <c r="AAD158" s="26"/>
      <c r="AAE158" s="26"/>
      <c r="AAF158" s="26"/>
      <c r="AAG158" s="26"/>
      <c r="AAH158" s="26"/>
      <c r="AAI158" s="26"/>
      <c r="AAJ158" s="26"/>
      <c r="AAK158" s="26"/>
      <c r="AAL158" s="26"/>
      <c r="AAM158" s="26"/>
      <c r="AAN158" s="26"/>
      <c r="AAO158" s="26"/>
      <c r="AAP158" s="26"/>
      <c r="AAQ158" s="26"/>
      <c r="AAR158" s="26"/>
      <c r="AAS158" s="26"/>
      <c r="AAT158" s="26"/>
      <c r="AAU158" s="26"/>
      <c r="AAV158" s="26"/>
      <c r="AAW158" s="26"/>
      <c r="AAX158" s="26"/>
      <c r="AAY158" s="26"/>
      <c r="AAZ158" s="26"/>
      <c r="ABA158" s="26"/>
      <c r="ABB158" s="26"/>
      <c r="ABC158" s="26"/>
      <c r="ABD158" s="26"/>
      <c r="ABE158" s="26"/>
      <c r="ABF158" s="26"/>
      <c r="ABG158" s="26"/>
      <c r="ABH158" s="26"/>
      <c r="ABI158" s="26"/>
      <c r="ABJ158" s="26"/>
      <c r="ABK158" s="26"/>
      <c r="ABL158" s="26"/>
      <c r="ABM158" s="26"/>
      <c r="ABN158" s="26"/>
      <c r="ABO158" s="26"/>
      <c r="ABP158" s="26"/>
      <c r="ABQ158" s="26"/>
      <c r="ABR158" s="26"/>
      <c r="ABS158" s="26"/>
      <c r="ABT158" s="26"/>
      <c r="ABU158" s="26"/>
      <c r="ABV158" s="26"/>
      <c r="ABW158" s="26"/>
      <c r="ABX158" s="26"/>
      <c r="ABY158" s="26"/>
      <c r="ABZ158" s="26"/>
      <c r="ACA158" s="26"/>
      <c r="ACB158" s="26"/>
      <c r="ACC158" s="26"/>
      <c r="ACD158" s="26"/>
      <c r="ACE158" s="26"/>
      <c r="ACF158" s="26"/>
      <c r="ACG158" s="26"/>
      <c r="ACH158" s="26"/>
      <c r="ACI158" s="26"/>
      <c r="ACJ158" s="26"/>
      <c r="ACK158" s="26"/>
      <c r="ACL158" s="26"/>
      <c r="ACM158" s="26"/>
      <c r="ACN158" s="26"/>
      <c r="ACO158" s="26"/>
      <c r="ACP158" s="26"/>
      <c r="ACQ158" s="26"/>
      <c r="ACR158" s="26"/>
      <c r="ACS158" s="26"/>
      <c r="ACT158" s="26"/>
      <c r="ACU158" s="26"/>
      <c r="ACV158" s="26"/>
      <c r="ACW158" s="26"/>
      <c r="ACX158" s="26"/>
      <c r="ACY158" s="26"/>
      <c r="ACZ158" s="26"/>
      <c r="ADA158" s="26"/>
      <c r="ADB158" s="26"/>
      <c r="ADC158" s="26"/>
      <c r="ADD158" s="26"/>
      <c r="ADE158" s="26"/>
      <c r="ADF158" s="26"/>
      <c r="ADG158" s="26"/>
      <c r="ADH158" s="26"/>
      <c r="ADI158" s="26"/>
      <c r="ADJ158" s="26"/>
      <c r="ADK158" s="26"/>
      <c r="ADL158" s="26"/>
      <c r="ADM158" s="26"/>
      <c r="ADN158" s="26"/>
      <c r="ADO158" s="26"/>
      <c r="ADP158" s="26"/>
      <c r="ADQ158" s="26"/>
      <c r="ADR158" s="26"/>
      <c r="ADS158" s="26"/>
      <c r="ADT158" s="26"/>
      <c r="ADU158" s="26"/>
      <c r="ADV158" s="26"/>
      <c r="ADW158" s="26"/>
      <c r="ADX158" s="26"/>
      <c r="ADY158" s="26"/>
      <c r="ADZ158" s="26"/>
      <c r="AEA158" s="26"/>
      <c r="AEB158" s="26"/>
      <c r="AEC158" s="26"/>
      <c r="AED158" s="26"/>
      <c r="AEE158" s="26"/>
      <c r="AEF158" s="26"/>
      <c r="AEG158" s="26"/>
      <c r="AEH158" s="26"/>
      <c r="AEI158" s="26"/>
      <c r="AEJ158" s="26"/>
      <c r="AEK158" s="26"/>
      <c r="AEL158" s="26"/>
      <c r="AEM158" s="26"/>
      <c r="AEN158" s="26"/>
      <c r="AEO158" s="26"/>
      <c r="AEP158" s="26"/>
      <c r="AEQ158" s="26"/>
      <c r="AER158" s="26"/>
      <c r="AES158" s="26"/>
      <c r="AET158" s="26"/>
      <c r="AEU158" s="26"/>
      <c r="AEV158" s="26"/>
      <c r="AEW158" s="26"/>
      <c r="AEX158" s="26"/>
      <c r="AEY158" s="26"/>
      <c r="AEZ158" s="26"/>
      <c r="AFA158" s="26"/>
      <c r="AFB158" s="26"/>
      <c r="AFC158" s="26"/>
      <c r="AFD158" s="26"/>
      <c r="AFE158" s="26"/>
      <c r="AFF158" s="26"/>
      <c r="AFG158" s="26"/>
      <c r="AFH158" s="26"/>
      <c r="AFI158" s="26"/>
      <c r="AFJ158" s="26"/>
      <c r="AFK158" s="26"/>
      <c r="AFL158" s="26"/>
      <c r="AFM158" s="26"/>
      <c r="AFN158" s="26"/>
      <c r="AFO158" s="26"/>
      <c r="AFP158" s="26"/>
      <c r="AFQ158" s="26"/>
      <c r="AFR158" s="26"/>
      <c r="AFS158" s="26"/>
      <c r="AFT158" s="26"/>
      <c r="AFU158" s="26"/>
      <c r="AFV158" s="26"/>
      <c r="AFW158" s="26"/>
      <c r="AFX158" s="26"/>
      <c r="AFY158" s="26"/>
      <c r="AFZ158" s="26"/>
      <c r="AGA158" s="26"/>
      <c r="AGB158" s="26"/>
      <c r="AGC158" s="26"/>
      <c r="AGD158" s="26"/>
      <c r="AGE158" s="26"/>
      <c r="AGF158" s="26"/>
      <c r="AGG158" s="26"/>
      <c r="AGH158" s="26"/>
      <c r="AGI158" s="26"/>
      <c r="AGJ158" s="26"/>
      <c r="AGK158" s="26"/>
      <c r="AGL158" s="26"/>
      <c r="AGM158" s="26"/>
      <c r="AGN158" s="26"/>
      <c r="AGO158" s="26"/>
      <c r="AGP158" s="26"/>
      <c r="AGQ158" s="26"/>
      <c r="AGR158" s="26"/>
      <c r="AGS158" s="26"/>
      <c r="AGT158" s="26"/>
      <c r="AGU158" s="26"/>
      <c r="AGV158" s="26"/>
      <c r="AGW158" s="26"/>
      <c r="AGX158" s="26"/>
      <c r="AGY158" s="26"/>
      <c r="AGZ158" s="26"/>
      <c r="AHA158" s="26"/>
      <c r="AHB158" s="26"/>
      <c r="AHC158" s="26"/>
      <c r="AHD158" s="26"/>
      <c r="AHE158" s="26"/>
      <c r="AHF158" s="26"/>
      <c r="AHG158" s="26"/>
      <c r="AHH158" s="26"/>
      <c r="AHI158" s="26"/>
      <c r="AHJ158" s="26"/>
      <c r="AHK158" s="26"/>
      <c r="AHL158" s="26"/>
      <c r="AHM158" s="26"/>
      <c r="AHN158" s="26"/>
      <c r="AHO158" s="26"/>
      <c r="AHP158" s="26"/>
      <c r="AHQ158" s="26"/>
      <c r="AHR158" s="26"/>
      <c r="AHS158" s="26"/>
      <c r="AHT158" s="26"/>
      <c r="AHU158" s="26"/>
      <c r="AHV158" s="26"/>
      <c r="AHW158" s="26"/>
      <c r="AHX158" s="26"/>
      <c r="AHY158" s="26"/>
      <c r="AHZ158" s="26"/>
      <c r="AIA158" s="26"/>
      <c r="AIB158" s="26"/>
      <c r="AIC158" s="26"/>
      <c r="AID158" s="26"/>
      <c r="AIE158" s="26"/>
      <c r="AIF158" s="26"/>
      <c r="AIG158" s="26"/>
      <c r="AIH158" s="26"/>
      <c r="AII158" s="26"/>
      <c r="AIJ158" s="26"/>
      <c r="AIK158" s="26"/>
      <c r="AIL158" s="26"/>
      <c r="AIM158" s="26"/>
      <c r="AIN158" s="26"/>
      <c r="AIO158" s="26"/>
      <c r="AIP158" s="26"/>
      <c r="AIQ158" s="26"/>
      <c r="AIR158" s="26"/>
      <c r="AIS158" s="26"/>
      <c r="AIT158" s="26"/>
      <c r="AIU158" s="26"/>
      <c r="AIV158" s="26"/>
      <c r="AIW158" s="26"/>
      <c r="AIX158" s="26"/>
      <c r="AIY158" s="26"/>
      <c r="AIZ158" s="26"/>
      <c r="AJA158" s="26"/>
      <c r="AJB158" s="26"/>
      <c r="AJC158" s="26"/>
      <c r="AJD158" s="26"/>
      <c r="AJE158" s="26"/>
      <c r="AJF158" s="26"/>
      <c r="AJG158" s="26"/>
      <c r="AJH158" s="26"/>
      <c r="AJI158" s="26"/>
      <c r="AJJ158" s="26"/>
      <c r="AJK158" s="26"/>
      <c r="AJL158" s="26"/>
      <c r="AJM158" s="26"/>
      <c r="AJN158" s="26"/>
      <c r="AJO158" s="26"/>
      <c r="AJP158" s="26"/>
      <c r="AJQ158" s="26"/>
      <c r="AJR158" s="26"/>
      <c r="AJS158" s="26"/>
      <c r="AJT158" s="26"/>
      <c r="AJU158" s="26"/>
      <c r="AJV158" s="26"/>
      <c r="AJW158" s="26"/>
      <c r="AJX158" s="26"/>
      <c r="AJY158" s="26"/>
      <c r="AJZ158" s="26"/>
      <c r="AKA158" s="26"/>
      <c r="AKB158" s="26"/>
      <c r="AKC158" s="26"/>
      <c r="AKD158" s="26"/>
      <c r="AKE158" s="26"/>
      <c r="AKF158" s="26"/>
      <c r="AKG158" s="26"/>
      <c r="AKH158" s="26"/>
      <c r="AKI158" s="26"/>
      <c r="AKJ158" s="26"/>
      <c r="AKK158" s="26"/>
      <c r="AKL158" s="26"/>
      <c r="AKM158" s="26"/>
      <c r="AKN158" s="26"/>
      <c r="AKO158" s="26"/>
      <c r="AKP158" s="26"/>
      <c r="AKQ158" s="26"/>
      <c r="AKR158" s="26"/>
      <c r="AKS158" s="26"/>
      <c r="AKT158" s="26"/>
      <c r="AKU158" s="26"/>
      <c r="AKV158" s="26"/>
      <c r="AKW158" s="26"/>
      <c r="AKX158" s="26"/>
      <c r="AKY158" s="26"/>
      <c r="AKZ158" s="26"/>
      <c r="ALA158" s="26"/>
      <c r="ALB158" s="26"/>
      <c r="ALC158" s="26"/>
      <c r="ALD158" s="26"/>
      <c r="ALE158" s="26"/>
      <c r="ALF158" s="26"/>
      <c r="ALG158" s="26"/>
      <c r="ALH158" s="26"/>
      <c r="ALI158" s="26"/>
      <c r="ALJ158" s="26"/>
      <c r="ALK158" s="26"/>
      <c r="ALL158" s="26"/>
      <c r="ALM158" s="26"/>
      <c r="ALN158" s="26"/>
      <c r="ALO158" s="26"/>
      <c r="ALP158" s="26"/>
      <c r="ALQ158" s="26"/>
      <c r="ALR158" s="26"/>
      <c r="ALS158" s="26"/>
      <c r="ALT158" s="26"/>
      <c r="ALU158" s="26"/>
      <c r="ALV158" s="26"/>
      <c r="ALW158" s="26"/>
      <c r="ALX158" s="26"/>
      <c r="ALY158" s="26"/>
      <c r="ALZ158" s="26"/>
      <c r="AMA158" s="26"/>
      <c r="AMB158" s="26"/>
      <c r="AMC158" s="26"/>
      <c r="AMD158" s="26"/>
      <c r="AME158" s="26"/>
      <c r="AMF158" s="26"/>
      <c r="AMG158" s="26"/>
      <c r="AMH158" s="26"/>
      <c r="AMI158" s="26"/>
      <c r="AMJ158" s="26"/>
      <c r="AMK158" s="26"/>
      <c r="AML158" s="26"/>
      <c r="AMM158" s="26"/>
      <c r="AMN158" s="26"/>
      <c r="AMO158" s="26"/>
      <c r="AMP158" s="26"/>
      <c r="AMQ158" s="26"/>
      <c r="AMR158" s="26"/>
      <c r="AMS158" s="26"/>
      <c r="AMT158" s="26"/>
      <c r="AMU158" s="26"/>
      <c r="AMV158" s="26"/>
      <c r="AMW158" s="26"/>
      <c r="AMX158" s="26"/>
      <c r="AMY158" s="26"/>
      <c r="AMZ158" s="26"/>
      <c r="ANA158" s="26"/>
      <c r="ANB158" s="26"/>
      <c r="ANC158" s="26"/>
      <c r="AND158" s="26"/>
      <c r="ANE158" s="26"/>
      <c r="ANF158" s="26"/>
      <c r="ANG158" s="26"/>
      <c r="ANH158" s="26"/>
      <c r="ANI158" s="26"/>
      <c r="ANJ158" s="26"/>
      <c r="ANK158" s="26"/>
      <c r="ANL158" s="26"/>
      <c r="ANM158" s="26"/>
      <c r="ANN158" s="26"/>
      <c r="ANO158" s="26"/>
      <c r="ANP158" s="26"/>
      <c r="ANQ158" s="26"/>
      <c r="ANR158" s="26"/>
      <c r="ANS158" s="26"/>
      <c r="ANT158" s="26"/>
      <c r="ANU158" s="26"/>
      <c r="ANV158" s="26"/>
      <c r="ANW158" s="26"/>
      <c r="ANX158" s="26"/>
      <c r="ANY158" s="26"/>
      <c r="ANZ158" s="26"/>
      <c r="AOA158" s="26"/>
      <c r="AOB158" s="26"/>
      <c r="AOC158" s="26"/>
      <c r="AOD158" s="26"/>
      <c r="AOE158" s="26"/>
      <c r="AOF158" s="26"/>
      <c r="AOG158" s="26"/>
      <c r="AOH158" s="26"/>
      <c r="AOI158" s="26"/>
      <c r="AOJ158" s="26"/>
      <c r="AOK158" s="26"/>
      <c r="AOL158" s="26"/>
      <c r="AOM158" s="26"/>
      <c r="AON158" s="26"/>
      <c r="AOO158" s="26"/>
      <c r="AOP158" s="26"/>
      <c r="AOQ158" s="26"/>
      <c r="AOR158" s="26"/>
      <c r="AOS158" s="26"/>
      <c r="AOT158" s="26"/>
      <c r="AOU158" s="26"/>
      <c r="AOV158" s="26"/>
      <c r="AOW158" s="26"/>
      <c r="AOX158" s="26"/>
      <c r="AOY158" s="26"/>
      <c r="AOZ158" s="26"/>
      <c r="APA158" s="26"/>
      <c r="APB158" s="26"/>
      <c r="APC158" s="26"/>
      <c r="APD158" s="26"/>
      <c r="APE158" s="26"/>
      <c r="APF158" s="26"/>
      <c r="APG158" s="26"/>
      <c r="APH158" s="26"/>
      <c r="API158" s="26"/>
      <c r="APJ158" s="26"/>
      <c r="APK158" s="26"/>
      <c r="APL158" s="26"/>
      <c r="APM158" s="26"/>
      <c r="APN158" s="26"/>
      <c r="APO158" s="26"/>
      <c r="APP158" s="26"/>
      <c r="APQ158" s="26"/>
      <c r="APR158" s="26"/>
      <c r="APS158" s="26"/>
      <c r="APT158" s="26"/>
      <c r="APU158" s="26"/>
      <c r="APV158" s="26"/>
      <c r="APW158" s="26"/>
      <c r="APX158" s="26"/>
      <c r="APY158" s="26"/>
      <c r="APZ158" s="26"/>
      <c r="AQA158" s="26"/>
      <c r="AQB158" s="26"/>
      <c r="AQC158" s="26"/>
      <c r="AQD158" s="26"/>
      <c r="AQE158" s="26"/>
      <c r="AQF158" s="26"/>
      <c r="AQG158" s="26"/>
      <c r="AQH158" s="26"/>
      <c r="AQI158" s="26"/>
      <c r="AQJ158" s="26"/>
      <c r="AQK158" s="26"/>
      <c r="AQL158" s="26"/>
      <c r="AQM158" s="26"/>
      <c r="AQN158" s="26"/>
      <c r="AQO158" s="26"/>
      <c r="AQP158" s="26"/>
      <c r="AQQ158" s="26"/>
      <c r="AQR158" s="26"/>
      <c r="AQS158" s="26"/>
      <c r="AQT158" s="26"/>
      <c r="AQU158" s="26"/>
      <c r="AQV158" s="26"/>
      <c r="AQW158" s="26"/>
      <c r="AQX158" s="26"/>
      <c r="AQY158" s="26"/>
      <c r="AQZ158" s="26"/>
      <c r="ARA158" s="26"/>
      <c r="ARB158" s="26"/>
      <c r="ARC158" s="26"/>
      <c r="ARD158" s="26"/>
      <c r="ARE158" s="26"/>
      <c r="ARF158" s="26"/>
      <c r="ARG158" s="26"/>
      <c r="ARH158" s="26"/>
      <c r="ARI158" s="26"/>
      <c r="ARJ158" s="26"/>
      <c r="ARK158" s="26"/>
      <c r="ARL158" s="26"/>
      <c r="ARM158" s="26"/>
      <c r="ARN158" s="26"/>
      <c r="ARO158" s="26"/>
      <c r="ARP158" s="26"/>
      <c r="ARQ158" s="26"/>
      <c r="ARR158" s="26"/>
      <c r="ARS158" s="26"/>
      <c r="ART158" s="26"/>
      <c r="ARU158" s="26"/>
      <c r="ARV158" s="26"/>
      <c r="ARW158" s="26"/>
      <c r="ARX158" s="26"/>
      <c r="ARY158" s="26"/>
      <c r="ARZ158" s="26"/>
      <c r="ASA158" s="26"/>
      <c r="ASB158" s="26"/>
      <c r="ASC158" s="26"/>
      <c r="ASD158" s="26"/>
      <c r="ASE158" s="26"/>
      <c r="ASF158" s="26"/>
      <c r="ASG158" s="26"/>
      <c r="ASH158" s="26"/>
      <c r="ASI158" s="26"/>
      <c r="ASJ158" s="26"/>
      <c r="ASK158" s="26"/>
      <c r="ASL158" s="26"/>
      <c r="ASM158" s="26"/>
      <c r="ASN158" s="26"/>
      <c r="ASO158" s="26"/>
      <c r="ASP158" s="26"/>
      <c r="ASQ158" s="26"/>
      <c r="ASR158" s="26"/>
      <c r="ASS158" s="26"/>
      <c r="AST158" s="26"/>
      <c r="ASU158" s="26"/>
      <c r="ASV158" s="26"/>
      <c r="ASW158" s="26"/>
      <c r="ASX158" s="26"/>
      <c r="ASY158" s="26"/>
      <c r="ASZ158" s="26"/>
      <c r="ATA158" s="26"/>
      <c r="ATB158" s="26"/>
      <c r="ATC158" s="26"/>
      <c r="ATD158" s="26"/>
      <c r="ATE158" s="26"/>
      <c r="ATF158" s="26"/>
      <c r="ATG158" s="26"/>
      <c r="ATH158" s="26"/>
      <c r="ATI158" s="26"/>
      <c r="ATJ158" s="26"/>
      <c r="ATK158" s="26"/>
      <c r="ATL158" s="26"/>
      <c r="ATM158" s="26"/>
      <c r="ATN158" s="26"/>
      <c r="ATO158" s="26"/>
      <c r="ATP158" s="26"/>
      <c r="ATQ158" s="26"/>
      <c r="ATR158" s="26"/>
      <c r="ATS158" s="26"/>
      <c r="ATT158" s="26"/>
      <c r="ATU158" s="26"/>
      <c r="ATV158" s="26"/>
      <c r="ATW158" s="26"/>
      <c r="ATX158" s="26"/>
      <c r="ATY158" s="26"/>
      <c r="ATZ158" s="26"/>
      <c r="AUA158" s="26"/>
      <c r="AUB158" s="26"/>
      <c r="AUC158" s="26"/>
      <c r="AUD158" s="26"/>
      <c r="AUE158" s="26"/>
      <c r="AUF158" s="26"/>
      <c r="AUG158" s="26"/>
      <c r="AUH158" s="26"/>
      <c r="AUI158" s="26"/>
      <c r="AUJ158" s="26"/>
      <c r="AUK158" s="26"/>
      <c r="AUL158" s="26"/>
      <c r="AUM158" s="26"/>
      <c r="AUN158" s="26"/>
      <c r="AUO158" s="26"/>
      <c r="AUP158" s="26"/>
      <c r="AUQ158" s="26"/>
      <c r="AUR158" s="26"/>
      <c r="AUS158" s="26"/>
      <c r="AUT158" s="26"/>
      <c r="AUU158" s="26"/>
      <c r="AUV158" s="26"/>
      <c r="AUW158" s="26"/>
      <c r="AUX158" s="26"/>
      <c r="AUY158" s="26"/>
      <c r="AUZ158" s="26"/>
      <c r="AVA158" s="26"/>
      <c r="AVB158" s="26"/>
      <c r="AVC158" s="26"/>
      <c r="AVD158" s="26"/>
      <c r="AVE158" s="26"/>
      <c r="AVF158" s="26"/>
      <c r="AVG158" s="26"/>
      <c r="AVH158" s="26"/>
      <c r="AVI158" s="26"/>
      <c r="AVJ158" s="26"/>
      <c r="AVK158" s="26"/>
      <c r="AVL158" s="26"/>
      <c r="AVM158" s="26"/>
      <c r="AVN158" s="26"/>
      <c r="AVO158" s="26"/>
      <c r="AVP158" s="26"/>
      <c r="AVQ158" s="26"/>
      <c r="AVR158" s="26"/>
      <c r="AVS158" s="26"/>
      <c r="AVT158" s="26"/>
      <c r="AVU158" s="26"/>
      <c r="AVV158" s="26"/>
      <c r="AVW158" s="26"/>
      <c r="AVX158" s="26"/>
      <c r="AVY158" s="26"/>
      <c r="AVZ158" s="26"/>
      <c r="AWA158" s="26"/>
      <c r="AWB158" s="26"/>
      <c r="AWC158" s="26"/>
      <c r="AWD158" s="26"/>
      <c r="AWE158" s="26"/>
      <c r="AWF158" s="26"/>
      <c r="AWG158" s="26"/>
      <c r="AWH158" s="26"/>
      <c r="AWI158" s="26"/>
      <c r="AWJ158" s="26"/>
      <c r="AWK158" s="26"/>
      <c r="AWL158" s="26"/>
      <c r="AWM158" s="26"/>
      <c r="AWN158" s="26"/>
      <c r="AWO158" s="26"/>
      <c r="AWP158" s="26"/>
      <c r="AWQ158" s="26"/>
      <c r="AWR158" s="26"/>
      <c r="AWS158" s="26"/>
      <c r="AWT158" s="26"/>
      <c r="AWU158" s="26"/>
      <c r="AWV158" s="26"/>
      <c r="AWW158" s="26"/>
      <c r="AWX158" s="26"/>
      <c r="AWY158" s="26"/>
      <c r="AWZ158" s="26"/>
      <c r="AXA158" s="26"/>
      <c r="AXB158" s="26"/>
      <c r="AXC158" s="26"/>
      <c r="AXD158" s="26"/>
      <c r="AXE158" s="26"/>
      <c r="AXF158" s="26"/>
      <c r="AXG158" s="26"/>
      <c r="AXH158" s="26"/>
      <c r="AXI158" s="26"/>
      <c r="AXJ158" s="26"/>
      <c r="AXK158" s="26"/>
      <c r="AXL158" s="26"/>
      <c r="AXM158" s="26"/>
      <c r="AXN158" s="26"/>
      <c r="AXO158" s="26"/>
      <c r="AXP158" s="26"/>
      <c r="AXQ158" s="26"/>
      <c r="AXR158" s="26"/>
      <c r="AXS158" s="26"/>
      <c r="AXT158" s="26"/>
      <c r="AXU158" s="26"/>
      <c r="AXV158" s="26"/>
      <c r="AXW158" s="26"/>
      <c r="AXX158" s="26"/>
      <c r="AXY158" s="26"/>
      <c r="AXZ158" s="26"/>
      <c r="AYA158" s="26"/>
      <c r="AYB158" s="26"/>
      <c r="AYC158" s="26"/>
      <c r="AYD158" s="26"/>
      <c r="AYE158" s="26"/>
      <c r="AYF158" s="26"/>
      <c r="AYG158" s="26"/>
      <c r="AYH158" s="26"/>
      <c r="AYI158" s="26"/>
      <c r="AYJ158" s="26"/>
      <c r="AYK158" s="26"/>
      <c r="AYL158" s="26"/>
      <c r="AYM158" s="26"/>
      <c r="AYN158" s="26"/>
      <c r="AYO158" s="26"/>
      <c r="AYP158" s="26"/>
      <c r="AYQ158" s="26"/>
      <c r="AYR158" s="26"/>
      <c r="AYS158" s="26"/>
      <c r="AYT158" s="26"/>
      <c r="AYU158" s="26"/>
      <c r="AYV158" s="26"/>
      <c r="AYW158" s="26"/>
      <c r="AYX158" s="26"/>
      <c r="AYY158" s="26"/>
      <c r="AYZ158" s="26"/>
      <c r="AZA158" s="26"/>
      <c r="AZB158" s="26"/>
      <c r="AZC158" s="26"/>
      <c r="AZD158" s="26"/>
      <c r="AZE158" s="26"/>
      <c r="AZF158" s="26"/>
      <c r="AZG158" s="26"/>
      <c r="AZH158" s="26"/>
      <c r="AZI158" s="26"/>
      <c r="AZJ158" s="26"/>
      <c r="AZK158" s="26"/>
      <c r="AZL158" s="26"/>
      <c r="AZM158" s="26"/>
      <c r="AZN158" s="26"/>
      <c r="AZO158" s="26"/>
      <c r="AZP158" s="26"/>
      <c r="AZQ158" s="26"/>
      <c r="AZR158" s="26"/>
      <c r="AZS158" s="26"/>
      <c r="AZT158" s="26"/>
      <c r="AZU158" s="26"/>
      <c r="AZV158" s="26"/>
      <c r="AZW158" s="26"/>
      <c r="AZX158" s="26"/>
      <c r="AZY158" s="26"/>
      <c r="AZZ158" s="26"/>
      <c r="BAA158" s="26"/>
      <c r="BAB158" s="26"/>
      <c r="BAC158" s="26"/>
      <c r="BAD158" s="26"/>
      <c r="BAE158" s="26"/>
      <c r="BAF158" s="26"/>
      <c r="BAG158" s="26"/>
      <c r="BAH158" s="26"/>
      <c r="BAI158" s="26"/>
      <c r="BAJ158" s="26"/>
      <c r="BAK158" s="26"/>
      <c r="BAL158" s="26"/>
      <c r="BAM158" s="26"/>
      <c r="BAN158" s="26"/>
      <c r="BAO158" s="26"/>
      <c r="BAP158" s="26"/>
      <c r="BAQ158" s="26"/>
      <c r="BAR158" s="26"/>
      <c r="BAS158" s="26"/>
      <c r="BAT158" s="26"/>
      <c r="BAU158" s="26"/>
      <c r="BAV158" s="26"/>
      <c r="BAW158" s="26"/>
      <c r="BAX158" s="26"/>
      <c r="BAY158" s="26"/>
      <c r="BAZ158" s="26"/>
      <c r="BBA158" s="26"/>
      <c r="BBB158" s="26"/>
      <c r="BBC158" s="26"/>
      <c r="BBD158" s="26"/>
      <c r="BBE158" s="26"/>
      <c r="BBF158" s="26"/>
      <c r="BBG158" s="26"/>
      <c r="BBH158" s="26"/>
      <c r="BBI158" s="26"/>
      <c r="BBJ158" s="26"/>
      <c r="BBK158" s="26"/>
      <c r="BBL158" s="26"/>
      <c r="BBM158" s="26"/>
      <c r="BBN158" s="26"/>
      <c r="BBO158" s="26"/>
      <c r="BBP158" s="26"/>
      <c r="BBQ158" s="26"/>
      <c r="BBR158" s="26"/>
      <c r="BBS158" s="26"/>
      <c r="BBT158" s="26"/>
      <c r="BBU158" s="26"/>
      <c r="BBV158" s="26"/>
      <c r="BBW158" s="26"/>
      <c r="BBX158" s="26"/>
      <c r="BBY158" s="26"/>
      <c r="BBZ158" s="26"/>
      <c r="BCA158" s="26"/>
      <c r="BCB158" s="26"/>
      <c r="BCC158" s="26"/>
      <c r="BCD158" s="26"/>
      <c r="BCE158" s="26"/>
      <c r="BCF158" s="26"/>
      <c r="BCG158" s="26"/>
      <c r="BCH158" s="26"/>
      <c r="BCI158" s="26"/>
      <c r="BCJ158" s="26"/>
      <c r="BCK158" s="26"/>
      <c r="BCL158" s="26"/>
      <c r="BCM158" s="26"/>
      <c r="BCN158" s="26"/>
      <c r="BCO158" s="26"/>
      <c r="BCP158" s="26"/>
      <c r="BCQ158" s="26"/>
      <c r="BCR158" s="26"/>
      <c r="BCS158" s="26"/>
      <c r="BCT158" s="26"/>
      <c r="BCU158" s="26"/>
      <c r="BCV158" s="26"/>
      <c r="BCW158" s="26"/>
      <c r="BCX158" s="26"/>
      <c r="BCY158" s="26"/>
      <c r="BCZ158" s="26"/>
      <c r="BDA158" s="26"/>
      <c r="BDB158" s="26"/>
      <c r="BDC158" s="26"/>
      <c r="BDD158" s="26"/>
      <c r="BDE158" s="26"/>
      <c r="BDF158" s="26"/>
      <c r="BDG158" s="26"/>
      <c r="BDH158" s="26"/>
      <c r="BDI158" s="26"/>
      <c r="BDJ158" s="26"/>
      <c r="BDK158" s="26"/>
      <c r="BDL158" s="26"/>
      <c r="BDM158" s="26"/>
      <c r="BDN158" s="26"/>
      <c r="BDO158" s="26"/>
      <c r="BDP158" s="26"/>
      <c r="BDQ158" s="26"/>
      <c r="BDR158" s="26"/>
      <c r="BDS158" s="26"/>
      <c r="BDT158" s="26"/>
      <c r="BDU158" s="26"/>
      <c r="BDV158" s="26"/>
      <c r="BDW158" s="26"/>
      <c r="BDX158" s="26"/>
      <c r="BDY158" s="26"/>
      <c r="BDZ158" s="26"/>
      <c r="BEA158" s="26"/>
      <c r="BEB158" s="26"/>
      <c r="BEC158" s="26"/>
      <c r="BED158" s="26"/>
      <c r="BEE158" s="26"/>
      <c r="BEF158" s="26"/>
      <c r="BEG158" s="26"/>
      <c r="BEH158" s="26"/>
      <c r="BEI158" s="26"/>
      <c r="BEJ158" s="26"/>
      <c r="BEK158" s="26"/>
      <c r="BEL158" s="26"/>
      <c r="BEM158" s="26"/>
      <c r="BEN158" s="26"/>
      <c r="BEO158" s="26"/>
      <c r="BEP158" s="26"/>
      <c r="BEQ158" s="26"/>
      <c r="BER158" s="26"/>
      <c r="BES158" s="26"/>
      <c r="BET158" s="26"/>
      <c r="BEU158" s="26"/>
      <c r="BEV158" s="26"/>
      <c r="BEW158" s="26"/>
      <c r="BEX158" s="26"/>
      <c r="BEY158" s="26"/>
      <c r="BEZ158" s="26"/>
      <c r="BFA158" s="26"/>
      <c r="BFB158" s="26"/>
      <c r="BFC158" s="26"/>
      <c r="BFD158" s="26"/>
      <c r="BFE158" s="26"/>
      <c r="BFF158" s="26"/>
      <c r="BFG158" s="26"/>
      <c r="BFH158" s="26"/>
      <c r="BFI158" s="26"/>
      <c r="BFJ158" s="26"/>
      <c r="BFK158" s="26"/>
      <c r="BFL158" s="26"/>
      <c r="BFM158" s="26"/>
      <c r="BFN158" s="26"/>
      <c r="BFO158" s="26"/>
      <c r="BFP158" s="26"/>
      <c r="BFQ158" s="26"/>
      <c r="BFR158" s="26"/>
      <c r="BFS158" s="26"/>
      <c r="BFT158" s="26"/>
      <c r="BFU158" s="26"/>
      <c r="BFV158" s="26"/>
      <c r="BFW158" s="26"/>
      <c r="BFX158" s="26"/>
      <c r="BFY158" s="26"/>
      <c r="BFZ158" s="26"/>
      <c r="BGA158" s="26"/>
      <c r="BGB158" s="26"/>
      <c r="BGC158" s="26"/>
      <c r="BGD158" s="26"/>
      <c r="BGE158" s="26"/>
      <c r="BGF158" s="26"/>
      <c r="BGG158" s="26"/>
      <c r="BGH158" s="26"/>
      <c r="BGI158" s="26"/>
      <c r="BGJ158" s="26"/>
      <c r="BGK158" s="26"/>
      <c r="BGL158" s="26"/>
      <c r="BGM158" s="26"/>
      <c r="BGN158" s="26"/>
      <c r="BGO158" s="26"/>
      <c r="BGP158" s="26"/>
      <c r="BGQ158" s="26"/>
      <c r="BGR158" s="26"/>
      <c r="BGS158" s="26"/>
      <c r="BGT158" s="26"/>
      <c r="BGU158" s="26"/>
      <c r="BGV158" s="26"/>
      <c r="BGW158" s="26"/>
      <c r="BGX158" s="26"/>
      <c r="BGY158" s="26"/>
      <c r="BGZ158" s="26"/>
      <c r="BHA158" s="26"/>
      <c r="BHB158" s="26"/>
      <c r="BHC158" s="26"/>
      <c r="BHD158" s="26"/>
      <c r="BHE158" s="26"/>
      <c r="BHF158" s="26"/>
      <c r="BHG158" s="26"/>
      <c r="BHH158" s="26"/>
      <c r="BHI158" s="26"/>
      <c r="BHJ158" s="26"/>
      <c r="BHK158" s="26"/>
      <c r="BHL158" s="26"/>
      <c r="BHM158" s="26"/>
      <c r="BHN158" s="26"/>
      <c r="BHO158" s="26"/>
      <c r="BHP158" s="26"/>
      <c r="BHQ158" s="26"/>
      <c r="BHR158" s="26"/>
      <c r="BHS158" s="26"/>
      <c r="BHT158" s="26"/>
      <c r="BHU158" s="26"/>
      <c r="BHV158" s="26"/>
      <c r="BHW158" s="26"/>
      <c r="BHX158" s="26"/>
      <c r="BHY158" s="26"/>
      <c r="BHZ158" s="26"/>
      <c r="BIA158" s="26"/>
      <c r="BIB158" s="26"/>
      <c r="BIC158" s="26"/>
      <c r="BID158" s="26"/>
      <c r="BIE158" s="26"/>
      <c r="BIF158" s="26"/>
      <c r="BIG158" s="26"/>
      <c r="BIH158" s="26"/>
      <c r="BII158" s="26"/>
      <c r="BIJ158" s="26"/>
      <c r="BIK158" s="26"/>
      <c r="BIL158" s="26"/>
      <c r="BIM158" s="26"/>
      <c r="BIN158" s="26"/>
      <c r="BIO158" s="26"/>
      <c r="BIP158" s="26"/>
      <c r="BIQ158" s="26"/>
      <c r="BIR158" s="26"/>
      <c r="BIS158" s="26"/>
      <c r="BIT158" s="26"/>
      <c r="BIU158" s="26"/>
      <c r="BIV158" s="26"/>
      <c r="BIW158" s="26"/>
      <c r="BIX158" s="26"/>
      <c r="BIY158" s="26"/>
      <c r="BIZ158" s="26"/>
      <c r="BJA158" s="26"/>
      <c r="BJB158" s="26"/>
      <c r="BJC158" s="26"/>
      <c r="BJD158" s="26"/>
      <c r="BJE158" s="26"/>
      <c r="BJF158" s="26"/>
      <c r="BJG158" s="26"/>
      <c r="BJH158" s="26"/>
      <c r="BJI158" s="26"/>
      <c r="BJJ158" s="26"/>
      <c r="BJK158" s="26"/>
      <c r="BJL158" s="26"/>
      <c r="BJM158" s="26"/>
      <c r="BJN158" s="26"/>
      <c r="BJO158" s="26"/>
      <c r="BJP158" s="26"/>
      <c r="BJQ158" s="26"/>
      <c r="BJR158" s="26"/>
      <c r="BJS158" s="26"/>
      <c r="BJT158" s="26"/>
      <c r="BJU158" s="26"/>
      <c r="BJV158" s="26"/>
      <c r="BJW158" s="26"/>
      <c r="BJX158" s="26"/>
      <c r="BJY158" s="26"/>
      <c r="BJZ158" s="26"/>
      <c r="BKA158" s="26"/>
      <c r="BKB158" s="26"/>
      <c r="BKC158" s="26"/>
      <c r="BKD158" s="26"/>
      <c r="BKE158" s="26"/>
      <c r="BKF158" s="26"/>
      <c r="BKG158" s="26"/>
      <c r="BKH158" s="26"/>
      <c r="BKI158" s="26"/>
      <c r="BKJ158" s="26"/>
      <c r="BKK158" s="26"/>
      <c r="BKL158" s="26"/>
      <c r="BKM158" s="26"/>
      <c r="BKN158" s="26"/>
      <c r="BKO158" s="26"/>
      <c r="BKP158" s="26"/>
      <c r="BKQ158" s="26"/>
      <c r="BKR158" s="26"/>
      <c r="BKS158" s="26"/>
      <c r="BKT158" s="26"/>
      <c r="BKU158" s="26"/>
      <c r="BKV158" s="26"/>
      <c r="BKW158" s="26"/>
      <c r="BKX158" s="26"/>
      <c r="BKY158" s="26"/>
      <c r="BKZ158" s="26"/>
      <c r="BLA158" s="26"/>
      <c r="BLB158" s="26"/>
      <c r="BLC158" s="26"/>
      <c r="BLD158" s="26"/>
      <c r="BLE158" s="26"/>
      <c r="BLF158" s="26"/>
      <c r="BLG158" s="26"/>
      <c r="BLH158" s="26"/>
      <c r="BLI158" s="26"/>
      <c r="BLJ158" s="26"/>
      <c r="BLK158" s="26"/>
      <c r="BLL158" s="26"/>
      <c r="BLM158" s="26"/>
      <c r="BLN158" s="26"/>
      <c r="BLO158" s="26"/>
      <c r="BLP158" s="26"/>
      <c r="BLQ158" s="26"/>
      <c r="BLR158" s="26"/>
      <c r="BLS158" s="26"/>
      <c r="BLT158" s="26"/>
      <c r="BLU158" s="26"/>
      <c r="BLV158" s="26"/>
      <c r="BLW158" s="26"/>
      <c r="BLX158" s="26"/>
      <c r="BLY158" s="26"/>
      <c r="BLZ158" s="26"/>
      <c r="BMA158" s="26"/>
      <c r="BMB158" s="26"/>
      <c r="BMC158" s="26"/>
      <c r="BMD158" s="26"/>
      <c r="BME158" s="26"/>
      <c r="BMF158" s="26"/>
      <c r="BMG158" s="26"/>
      <c r="BMH158" s="26"/>
      <c r="BMI158" s="26"/>
      <c r="BMJ158" s="26"/>
      <c r="BMK158" s="26"/>
      <c r="BML158" s="26"/>
      <c r="BMM158" s="26"/>
      <c r="BMN158" s="26"/>
      <c r="BMO158" s="26"/>
      <c r="BMP158" s="26"/>
      <c r="BMQ158" s="26"/>
      <c r="BMR158" s="26"/>
      <c r="BMS158" s="26"/>
      <c r="BMT158" s="26"/>
      <c r="BMU158" s="26"/>
      <c r="BMV158" s="26"/>
      <c r="BMW158" s="26"/>
      <c r="BMX158" s="26"/>
      <c r="BMY158" s="26"/>
      <c r="BMZ158" s="26"/>
      <c r="BNA158" s="26"/>
      <c r="BNB158" s="26"/>
      <c r="BNC158" s="26"/>
      <c r="BND158" s="26"/>
      <c r="BNE158" s="26"/>
      <c r="BNF158" s="26"/>
      <c r="BNG158" s="26"/>
      <c r="BNH158" s="26"/>
      <c r="BNI158" s="26"/>
      <c r="BNJ158" s="26"/>
      <c r="BNK158" s="26"/>
      <c r="BNL158" s="26"/>
      <c r="BNM158" s="26"/>
      <c r="BNN158" s="26"/>
      <c r="BNO158" s="26"/>
      <c r="BNP158" s="26"/>
      <c r="BNQ158" s="26"/>
      <c r="BNR158" s="26"/>
      <c r="BNS158" s="26"/>
      <c r="BNT158" s="26"/>
      <c r="BNU158" s="26"/>
      <c r="BNV158" s="26"/>
      <c r="BNW158" s="26"/>
      <c r="BNX158" s="26"/>
      <c r="BNY158" s="26"/>
      <c r="BNZ158" s="26"/>
      <c r="BOA158" s="26"/>
      <c r="BOB158" s="26"/>
      <c r="BOC158" s="26"/>
      <c r="BOD158" s="26"/>
      <c r="BOE158" s="26"/>
      <c r="BOF158" s="26"/>
      <c r="BOG158" s="26"/>
      <c r="BOH158" s="26"/>
      <c r="BOI158" s="26"/>
      <c r="BOJ158" s="26"/>
      <c r="BOK158" s="26"/>
      <c r="BOL158" s="26"/>
      <c r="BOM158" s="26"/>
      <c r="BON158" s="26"/>
      <c r="BOO158" s="26"/>
      <c r="BOP158" s="26"/>
      <c r="BOQ158" s="26"/>
      <c r="BOR158" s="26"/>
      <c r="BOS158" s="26"/>
      <c r="BOT158" s="26"/>
      <c r="BOU158" s="26"/>
      <c r="BOV158" s="26"/>
      <c r="BOW158" s="26"/>
      <c r="BOX158" s="26"/>
      <c r="BOY158" s="26"/>
      <c r="BOZ158" s="26"/>
      <c r="BPA158" s="26"/>
      <c r="BPB158" s="26"/>
      <c r="BPC158" s="26"/>
      <c r="BPD158" s="26"/>
      <c r="BPE158" s="26"/>
      <c r="BPF158" s="26"/>
      <c r="BPG158" s="26"/>
      <c r="BPH158" s="26"/>
      <c r="BPI158" s="26"/>
      <c r="BPJ158" s="26"/>
      <c r="BPK158" s="26"/>
      <c r="BPL158" s="26"/>
      <c r="BPM158" s="26"/>
      <c r="BPN158" s="26"/>
      <c r="BPO158" s="26"/>
      <c r="BPP158" s="26"/>
      <c r="BPQ158" s="26"/>
      <c r="BPR158" s="26"/>
      <c r="BPS158" s="26"/>
      <c r="BPT158" s="26"/>
      <c r="BPU158" s="26"/>
      <c r="BPV158" s="26"/>
      <c r="BPW158" s="26"/>
      <c r="BPX158" s="26"/>
      <c r="BPY158" s="26"/>
      <c r="BPZ158" s="26"/>
      <c r="BQA158" s="26"/>
      <c r="BQB158" s="26"/>
      <c r="BQC158" s="26"/>
      <c r="BQD158" s="26"/>
      <c r="BQE158" s="26"/>
      <c r="BQF158" s="26"/>
      <c r="BQG158" s="26"/>
      <c r="BQH158" s="26"/>
      <c r="BQI158" s="26"/>
      <c r="BQJ158" s="26"/>
      <c r="BQK158" s="26"/>
      <c r="BQL158" s="26"/>
      <c r="BQM158" s="26"/>
      <c r="BQN158" s="26"/>
      <c r="BQO158" s="26"/>
      <c r="BQP158" s="26"/>
      <c r="BQQ158" s="26"/>
      <c r="BQR158" s="26"/>
      <c r="BQS158" s="26"/>
      <c r="BQT158" s="26"/>
      <c r="BQU158" s="26"/>
      <c r="BQV158" s="26"/>
      <c r="BQW158" s="26"/>
      <c r="BQX158" s="26"/>
      <c r="BQY158" s="26"/>
      <c r="BQZ158" s="26"/>
      <c r="BRA158" s="26"/>
      <c r="BRB158" s="26"/>
      <c r="BRC158" s="26"/>
      <c r="BRD158" s="26"/>
      <c r="BRE158" s="26"/>
      <c r="BRF158" s="26"/>
      <c r="BRG158" s="26"/>
      <c r="BRH158" s="26"/>
      <c r="BRI158" s="26"/>
      <c r="BRJ158" s="26"/>
      <c r="BRK158" s="26"/>
      <c r="BRL158" s="26"/>
      <c r="BRM158" s="26"/>
      <c r="BRN158" s="26"/>
      <c r="BRO158" s="26"/>
      <c r="BRP158" s="26"/>
      <c r="BRQ158" s="26"/>
      <c r="BRR158" s="26"/>
      <c r="BRS158" s="26"/>
      <c r="BRT158" s="26"/>
      <c r="BRU158" s="26"/>
      <c r="BRV158" s="26"/>
      <c r="BRW158" s="26"/>
      <c r="BRX158" s="26"/>
      <c r="BRY158" s="26"/>
      <c r="BRZ158" s="26"/>
      <c r="BSA158" s="26"/>
      <c r="BSB158" s="26"/>
      <c r="BSC158" s="26"/>
      <c r="BSD158" s="26"/>
      <c r="BSE158" s="26"/>
      <c r="BSF158" s="26"/>
      <c r="BSG158" s="26"/>
      <c r="BSH158" s="26"/>
      <c r="BSI158" s="26"/>
      <c r="BSJ158" s="26"/>
      <c r="BSK158" s="26"/>
      <c r="BSL158" s="26"/>
      <c r="BSM158" s="26"/>
      <c r="BSN158" s="26"/>
      <c r="BSO158" s="26"/>
      <c r="BSP158" s="26"/>
      <c r="BSQ158" s="26"/>
      <c r="BSR158" s="26"/>
      <c r="BSS158" s="26"/>
      <c r="BST158" s="26"/>
      <c r="BSU158" s="26"/>
      <c r="BSV158" s="26"/>
      <c r="BSW158" s="26"/>
      <c r="BSX158" s="26"/>
      <c r="BSY158" s="26"/>
      <c r="BSZ158" s="26"/>
      <c r="BTA158" s="26"/>
      <c r="BTB158" s="26"/>
      <c r="BTC158" s="26"/>
      <c r="BTD158" s="26"/>
      <c r="BTE158" s="26"/>
      <c r="BTF158" s="26"/>
      <c r="BTG158" s="26"/>
      <c r="BTH158" s="26"/>
      <c r="BTI158" s="26"/>
      <c r="BTJ158" s="26"/>
      <c r="BTK158" s="26"/>
      <c r="BTL158" s="26"/>
      <c r="BTM158" s="26"/>
      <c r="BTN158" s="26"/>
      <c r="BTO158" s="26"/>
      <c r="BTP158" s="26"/>
      <c r="BTQ158" s="26"/>
      <c r="BTR158" s="26"/>
      <c r="BTS158" s="26"/>
      <c r="BTT158" s="26"/>
      <c r="BTU158" s="26"/>
      <c r="BTV158" s="26"/>
      <c r="BTW158" s="26"/>
      <c r="BTX158" s="26"/>
      <c r="BTY158" s="26"/>
      <c r="BTZ158" s="26"/>
      <c r="BUA158" s="26"/>
    </row>
    <row r="159" spans="1:1899" s="23" customFormat="1" ht="36" customHeight="1" x14ac:dyDescent="0.25">
      <c r="A159" s="34" t="s">
        <v>82</v>
      </c>
      <c r="B159" s="48" t="s">
        <v>23</v>
      </c>
      <c r="C159" s="48" t="s">
        <v>24</v>
      </c>
      <c r="D159" s="48" t="s">
        <v>285</v>
      </c>
      <c r="E159" s="48" t="s">
        <v>151</v>
      </c>
      <c r="F159" s="55" t="s">
        <v>152</v>
      </c>
      <c r="G159" s="19">
        <v>0</v>
      </c>
      <c r="H159" s="37">
        <v>45571</v>
      </c>
      <c r="I159" s="34" t="s">
        <v>245</v>
      </c>
      <c r="J159" s="34" t="s">
        <v>64</v>
      </c>
      <c r="K159" s="15">
        <v>0</v>
      </c>
      <c r="L159" s="15">
        <v>600</v>
      </c>
      <c r="M159" s="15">
        <v>600</v>
      </c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  <c r="DW159" s="26"/>
      <c r="DX159" s="26"/>
      <c r="DY159" s="26"/>
      <c r="DZ159" s="26"/>
      <c r="EA159" s="26"/>
      <c r="EB159" s="26"/>
      <c r="EC159" s="26"/>
      <c r="ED159" s="26"/>
      <c r="EE159" s="26"/>
      <c r="EF159" s="26"/>
      <c r="EG159" s="26"/>
      <c r="EH159" s="26"/>
      <c r="EI159" s="26"/>
      <c r="EJ159" s="26"/>
      <c r="EK159" s="26"/>
      <c r="EL159" s="26"/>
      <c r="EM159" s="26"/>
      <c r="EN159" s="26"/>
      <c r="EO159" s="26"/>
      <c r="EP159" s="26"/>
      <c r="EQ159" s="26"/>
      <c r="ER159" s="26"/>
      <c r="ES159" s="26"/>
      <c r="ET159" s="26"/>
      <c r="EU159" s="26"/>
      <c r="EV159" s="26"/>
      <c r="EW159" s="26"/>
      <c r="EX159" s="26"/>
      <c r="EY159" s="26"/>
      <c r="EZ159" s="26"/>
      <c r="FA159" s="26"/>
      <c r="FB159" s="26"/>
      <c r="FC159" s="26"/>
      <c r="FD159" s="26"/>
      <c r="FE159" s="26"/>
      <c r="FF159" s="26"/>
      <c r="FG159" s="26"/>
      <c r="FH159" s="26"/>
      <c r="FI159" s="26"/>
      <c r="FJ159" s="26"/>
      <c r="FK159" s="26"/>
      <c r="FL159" s="26"/>
      <c r="FM159" s="26"/>
      <c r="FN159" s="26"/>
      <c r="FO159" s="26"/>
      <c r="FP159" s="26"/>
      <c r="FQ159" s="26"/>
      <c r="FR159" s="26"/>
      <c r="FS159" s="26"/>
      <c r="FT159" s="26"/>
      <c r="FU159" s="26"/>
      <c r="FV159" s="26"/>
      <c r="FW159" s="26"/>
      <c r="FX159" s="26"/>
      <c r="FY159" s="26"/>
      <c r="FZ159" s="26"/>
      <c r="GA159" s="26"/>
      <c r="GB159" s="26"/>
      <c r="GC159" s="26"/>
      <c r="GD159" s="26"/>
      <c r="GE159" s="26"/>
      <c r="GF159" s="26"/>
      <c r="GG159" s="26"/>
      <c r="GH159" s="26"/>
      <c r="GI159" s="26"/>
      <c r="GJ159" s="26"/>
      <c r="GK159" s="26"/>
      <c r="GL159" s="26"/>
      <c r="GM159" s="26"/>
      <c r="GN159" s="26"/>
      <c r="GO159" s="26"/>
      <c r="GP159" s="26"/>
      <c r="GQ159" s="26"/>
      <c r="GR159" s="26"/>
      <c r="GS159" s="26"/>
      <c r="GT159" s="26"/>
      <c r="GU159" s="26"/>
      <c r="GV159" s="26"/>
      <c r="GW159" s="26"/>
      <c r="GX159" s="26"/>
      <c r="GY159" s="26"/>
      <c r="GZ159" s="26"/>
      <c r="HA159" s="26"/>
      <c r="HB159" s="26"/>
      <c r="HC159" s="26"/>
      <c r="HD159" s="26"/>
      <c r="HE159" s="26"/>
      <c r="HF159" s="26"/>
      <c r="HG159" s="26"/>
      <c r="HH159" s="26"/>
      <c r="HI159" s="26"/>
      <c r="HJ159" s="26"/>
      <c r="HK159" s="26"/>
      <c r="HL159" s="26"/>
      <c r="HM159" s="26"/>
      <c r="HN159" s="26"/>
      <c r="HO159" s="26"/>
      <c r="HP159" s="26"/>
      <c r="HQ159" s="26"/>
      <c r="HR159" s="26"/>
      <c r="HS159" s="26"/>
      <c r="HT159" s="26"/>
      <c r="HU159" s="26"/>
      <c r="HV159" s="26"/>
      <c r="HW159" s="26"/>
      <c r="HX159" s="26"/>
      <c r="HY159" s="26"/>
      <c r="HZ159" s="26"/>
      <c r="IA159" s="26"/>
      <c r="IB159" s="26"/>
      <c r="IC159" s="26"/>
      <c r="ID159" s="26"/>
      <c r="IE159" s="26"/>
      <c r="IF159" s="26"/>
      <c r="IG159" s="26"/>
      <c r="IH159" s="26"/>
      <c r="II159" s="26"/>
      <c r="IJ159" s="26"/>
      <c r="IK159" s="26"/>
      <c r="IL159" s="26"/>
      <c r="IM159" s="26"/>
      <c r="IN159" s="26"/>
      <c r="IO159" s="26"/>
      <c r="IP159" s="26"/>
      <c r="IQ159" s="26"/>
      <c r="IR159" s="26"/>
      <c r="IS159" s="26"/>
      <c r="IT159" s="26"/>
      <c r="IU159" s="26"/>
      <c r="IV159" s="26"/>
      <c r="IW159" s="26"/>
      <c r="IX159" s="26"/>
      <c r="IY159" s="26"/>
      <c r="IZ159" s="26"/>
      <c r="JA159" s="26"/>
      <c r="JB159" s="26"/>
      <c r="JC159" s="26"/>
      <c r="JD159" s="26"/>
      <c r="JE159" s="26"/>
      <c r="JF159" s="26"/>
      <c r="JG159" s="26"/>
      <c r="JH159" s="26"/>
      <c r="JI159" s="26"/>
      <c r="JJ159" s="26"/>
      <c r="JK159" s="26"/>
      <c r="JL159" s="26"/>
      <c r="JM159" s="26"/>
      <c r="JN159" s="26"/>
      <c r="JO159" s="26"/>
      <c r="JP159" s="26"/>
      <c r="JQ159" s="26"/>
      <c r="JR159" s="26"/>
      <c r="JS159" s="26"/>
      <c r="JT159" s="26"/>
      <c r="JU159" s="26"/>
      <c r="JV159" s="26"/>
      <c r="JW159" s="26"/>
      <c r="JX159" s="26"/>
      <c r="JY159" s="26"/>
      <c r="JZ159" s="26"/>
      <c r="KA159" s="26"/>
      <c r="KB159" s="26"/>
      <c r="KC159" s="26"/>
      <c r="KD159" s="26"/>
      <c r="KE159" s="26"/>
      <c r="KF159" s="26"/>
      <c r="KG159" s="26"/>
      <c r="KH159" s="26"/>
      <c r="KI159" s="26"/>
      <c r="KJ159" s="26"/>
      <c r="KK159" s="26"/>
      <c r="KL159" s="26"/>
      <c r="KM159" s="26"/>
      <c r="KN159" s="26"/>
      <c r="KO159" s="26"/>
      <c r="KP159" s="26"/>
      <c r="KQ159" s="26"/>
      <c r="KR159" s="26"/>
      <c r="KS159" s="26"/>
      <c r="KT159" s="26"/>
      <c r="KU159" s="26"/>
      <c r="KV159" s="26"/>
      <c r="KW159" s="26"/>
      <c r="KX159" s="26"/>
      <c r="KY159" s="26"/>
      <c r="KZ159" s="26"/>
      <c r="LA159" s="26"/>
      <c r="LB159" s="26"/>
      <c r="LC159" s="26"/>
      <c r="LD159" s="26"/>
      <c r="LE159" s="26"/>
      <c r="LF159" s="26"/>
      <c r="LG159" s="26"/>
      <c r="LH159" s="26"/>
      <c r="LI159" s="26"/>
      <c r="LJ159" s="26"/>
      <c r="LK159" s="26"/>
      <c r="LL159" s="26"/>
      <c r="LM159" s="26"/>
      <c r="LN159" s="26"/>
      <c r="LO159" s="26"/>
      <c r="LP159" s="26"/>
      <c r="LQ159" s="26"/>
      <c r="LR159" s="26"/>
      <c r="LS159" s="26"/>
      <c r="LT159" s="26"/>
      <c r="LU159" s="26"/>
      <c r="LV159" s="26"/>
      <c r="LW159" s="26"/>
      <c r="LX159" s="26"/>
      <c r="LY159" s="26"/>
      <c r="LZ159" s="26"/>
      <c r="MA159" s="26"/>
      <c r="MB159" s="26"/>
      <c r="MC159" s="26"/>
      <c r="MD159" s="26"/>
      <c r="ME159" s="26"/>
      <c r="MF159" s="26"/>
      <c r="MG159" s="26"/>
      <c r="MH159" s="26"/>
      <c r="MI159" s="26"/>
      <c r="MJ159" s="26"/>
      <c r="MK159" s="26"/>
      <c r="ML159" s="26"/>
      <c r="MM159" s="26"/>
      <c r="MN159" s="26"/>
      <c r="MO159" s="26"/>
      <c r="MP159" s="26"/>
      <c r="MQ159" s="26"/>
      <c r="MR159" s="26"/>
      <c r="MS159" s="26"/>
      <c r="MT159" s="26"/>
      <c r="MU159" s="26"/>
      <c r="MV159" s="26"/>
      <c r="MW159" s="26"/>
      <c r="MX159" s="26"/>
      <c r="MY159" s="26"/>
      <c r="MZ159" s="26"/>
      <c r="NA159" s="26"/>
      <c r="NB159" s="26"/>
      <c r="NC159" s="26"/>
      <c r="ND159" s="26"/>
      <c r="NE159" s="26"/>
      <c r="NF159" s="26"/>
      <c r="NG159" s="26"/>
      <c r="NH159" s="26"/>
      <c r="NI159" s="26"/>
      <c r="NJ159" s="26"/>
      <c r="NK159" s="26"/>
      <c r="NL159" s="26"/>
      <c r="NM159" s="26"/>
      <c r="NN159" s="26"/>
      <c r="NO159" s="26"/>
      <c r="NP159" s="26"/>
      <c r="NQ159" s="26"/>
      <c r="NR159" s="26"/>
      <c r="NS159" s="26"/>
      <c r="NT159" s="26"/>
      <c r="NU159" s="26"/>
      <c r="NV159" s="26"/>
      <c r="NW159" s="26"/>
      <c r="NX159" s="26"/>
      <c r="NY159" s="26"/>
      <c r="NZ159" s="26"/>
      <c r="OA159" s="26"/>
      <c r="OB159" s="26"/>
      <c r="OC159" s="26"/>
      <c r="OD159" s="26"/>
      <c r="OE159" s="26"/>
      <c r="OF159" s="26"/>
      <c r="OG159" s="26"/>
      <c r="OH159" s="26"/>
      <c r="OI159" s="26"/>
      <c r="OJ159" s="26"/>
      <c r="OK159" s="26"/>
      <c r="OL159" s="26"/>
      <c r="OM159" s="26"/>
      <c r="ON159" s="26"/>
      <c r="OO159" s="26"/>
      <c r="OP159" s="26"/>
      <c r="OQ159" s="26"/>
      <c r="OR159" s="26"/>
      <c r="OS159" s="26"/>
      <c r="OT159" s="26"/>
      <c r="OU159" s="26"/>
      <c r="OV159" s="26"/>
      <c r="OW159" s="26"/>
      <c r="OX159" s="26"/>
      <c r="OY159" s="26"/>
      <c r="OZ159" s="26"/>
      <c r="PA159" s="26"/>
      <c r="PB159" s="26"/>
      <c r="PC159" s="26"/>
      <c r="PD159" s="26"/>
      <c r="PE159" s="26"/>
      <c r="PF159" s="26"/>
      <c r="PG159" s="26"/>
      <c r="PH159" s="26"/>
      <c r="PI159" s="26"/>
      <c r="PJ159" s="26"/>
      <c r="PK159" s="26"/>
      <c r="PL159" s="26"/>
      <c r="PM159" s="26"/>
      <c r="PN159" s="26"/>
      <c r="PO159" s="26"/>
      <c r="PP159" s="26"/>
      <c r="PQ159" s="26"/>
      <c r="PR159" s="26"/>
      <c r="PS159" s="26"/>
      <c r="PT159" s="26"/>
      <c r="PU159" s="26"/>
      <c r="PV159" s="26"/>
      <c r="PW159" s="26"/>
      <c r="PX159" s="26"/>
      <c r="PY159" s="26"/>
      <c r="PZ159" s="26"/>
      <c r="QA159" s="26"/>
      <c r="QB159" s="26"/>
      <c r="QC159" s="26"/>
      <c r="QD159" s="26"/>
      <c r="QE159" s="26"/>
      <c r="QF159" s="26"/>
      <c r="QG159" s="26"/>
      <c r="QH159" s="26"/>
      <c r="QI159" s="26"/>
      <c r="QJ159" s="26"/>
      <c r="QK159" s="26"/>
      <c r="QL159" s="26"/>
      <c r="QM159" s="26"/>
      <c r="QN159" s="26"/>
      <c r="QO159" s="26"/>
      <c r="QP159" s="26"/>
      <c r="QQ159" s="26"/>
      <c r="QR159" s="26"/>
      <c r="QS159" s="26"/>
      <c r="QT159" s="26"/>
      <c r="QU159" s="26"/>
      <c r="QV159" s="26"/>
      <c r="QW159" s="26"/>
      <c r="QX159" s="26"/>
      <c r="QY159" s="26"/>
      <c r="QZ159" s="26"/>
      <c r="RA159" s="26"/>
      <c r="RB159" s="26"/>
      <c r="RC159" s="26"/>
      <c r="RD159" s="26"/>
      <c r="RE159" s="26"/>
      <c r="RF159" s="26"/>
      <c r="RG159" s="26"/>
      <c r="RH159" s="26"/>
      <c r="RI159" s="26"/>
      <c r="RJ159" s="26"/>
      <c r="RK159" s="26"/>
      <c r="RL159" s="26"/>
      <c r="RM159" s="26"/>
      <c r="RN159" s="26"/>
      <c r="RO159" s="26"/>
      <c r="RP159" s="26"/>
      <c r="RQ159" s="26"/>
      <c r="RR159" s="26"/>
      <c r="RS159" s="26"/>
      <c r="RT159" s="26"/>
      <c r="RU159" s="26"/>
      <c r="RV159" s="26"/>
      <c r="RW159" s="26"/>
      <c r="RX159" s="26"/>
      <c r="RY159" s="26"/>
      <c r="RZ159" s="26"/>
      <c r="SA159" s="26"/>
      <c r="SB159" s="26"/>
      <c r="SC159" s="26"/>
      <c r="SD159" s="26"/>
      <c r="SE159" s="26"/>
      <c r="SF159" s="26"/>
      <c r="SG159" s="26"/>
      <c r="SH159" s="26"/>
      <c r="SI159" s="26"/>
      <c r="SJ159" s="26"/>
      <c r="SK159" s="26"/>
      <c r="SL159" s="26"/>
      <c r="SM159" s="26"/>
      <c r="SN159" s="26"/>
      <c r="SO159" s="26"/>
      <c r="SP159" s="26"/>
      <c r="SQ159" s="26"/>
      <c r="SR159" s="26"/>
      <c r="SS159" s="26"/>
      <c r="ST159" s="26"/>
      <c r="SU159" s="26"/>
      <c r="SV159" s="26"/>
      <c r="SW159" s="26"/>
      <c r="SX159" s="26"/>
      <c r="SY159" s="26"/>
      <c r="SZ159" s="26"/>
      <c r="TA159" s="26"/>
      <c r="TB159" s="26"/>
      <c r="TC159" s="26"/>
      <c r="TD159" s="26"/>
      <c r="TE159" s="26"/>
      <c r="TF159" s="26"/>
      <c r="TG159" s="26"/>
      <c r="TH159" s="26"/>
      <c r="TI159" s="26"/>
      <c r="TJ159" s="26"/>
      <c r="TK159" s="26"/>
      <c r="TL159" s="26"/>
      <c r="TM159" s="26"/>
      <c r="TN159" s="26"/>
      <c r="TO159" s="26"/>
      <c r="TP159" s="26"/>
      <c r="TQ159" s="26"/>
      <c r="TR159" s="26"/>
      <c r="TS159" s="26"/>
      <c r="TT159" s="26"/>
      <c r="TU159" s="26"/>
      <c r="TV159" s="26"/>
      <c r="TW159" s="26"/>
      <c r="TX159" s="26"/>
      <c r="TY159" s="26"/>
      <c r="TZ159" s="26"/>
      <c r="UA159" s="26"/>
      <c r="UB159" s="26"/>
      <c r="UC159" s="26"/>
      <c r="UD159" s="26"/>
      <c r="UE159" s="26"/>
      <c r="UF159" s="26"/>
      <c r="UG159" s="26"/>
      <c r="UH159" s="26"/>
      <c r="UI159" s="26"/>
      <c r="UJ159" s="26"/>
      <c r="UK159" s="26"/>
      <c r="UL159" s="26"/>
      <c r="UM159" s="26"/>
      <c r="UN159" s="26"/>
      <c r="UO159" s="26"/>
      <c r="UP159" s="26"/>
      <c r="UQ159" s="26"/>
      <c r="UR159" s="26"/>
      <c r="US159" s="26"/>
      <c r="UT159" s="26"/>
      <c r="UU159" s="26"/>
      <c r="UV159" s="26"/>
      <c r="UW159" s="26"/>
      <c r="UX159" s="26"/>
      <c r="UY159" s="26"/>
      <c r="UZ159" s="26"/>
      <c r="VA159" s="26"/>
      <c r="VB159" s="26"/>
      <c r="VC159" s="26"/>
      <c r="VD159" s="26"/>
      <c r="VE159" s="26"/>
      <c r="VF159" s="26"/>
      <c r="VG159" s="26"/>
      <c r="VH159" s="26"/>
      <c r="VI159" s="26"/>
      <c r="VJ159" s="26"/>
      <c r="VK159" s="26"/>
      <c r="VL159" s="26"/>
      <c r="VM159" s="26"/>
      <c r="VN159" s="26"/>
      <c r="VO159" s="26"/>
      <c r="VP159" s="26"/>
      <c r="VQ159" s="26"/>
      <c r="VR159" s="26"/>
      <c r="VS159" s="26"/>
      <c r="VT159" s="26"/>
      <c r="VU159" s="26"/>
      <c r="VV159" s="26"/>
      <c r="VW159" s="26"/>
      <c r="VX159" s="26"/>
      <c r="VY159" s="26"/>
      <c r="VZ159" s="26"/>
      <c r="WA159" s="26"/>
      <c r="WB159" s="26"/>
      <c r="WC159" s="26"/>
      <c r="WD159" s="26"/>
      <c r="WE159" s="26"/>
      <c r="WF159" s="26"/>
      <c r="WG159" s="26"/>
      <c r="WH159" s="26"/>
      <c r="WI159" s="26"/>
      <c r="WJ159" s="26"/>
      <c r="WK159" s="26"/>
      <c r="WL159" s="26"/>
      <c r="WM159" s="26"/>
      <c r="WN159" s="26"/>
      <c r="WO159" s="26"/>
      <c r="WP159" s="26"/>
      <c r="WQ159" s="26"/>
      <c r="WR159" s="26"/>
      <c r="WS159" s="26"/>
      <c r="WT159" s="26"/>
      <c r="WU159" s="26"/>
      <c r="WV159" s="26"/>
      <c r="WW159" s="26"/>
      <c r="WX159" s="26"/>
      <c r="WY159" s="26"/>
      <c r="WZ159" s="26"/>
      <c r="XA159" s="26"/>
      <c r="XB159" s="26"/>
      <c r="XC159" s="26"/>
      <c r="XD159" s="26"/>
      <c r="XE159" s="26"/>
      <c r="XF159" s="26"/>
      <c r="XG159" s="26"/>
      <c r="XH159" s="26"/>
      <c r="XI159" s="26"/>
      <c r="XJ159" s="26"/>
      <c r="XK159" s="26"/>
      <c r="XL159" s="26"/>
      <c r="XM159" s="26"/>
      <c r="XN159" s="26"/>
      <c r="XO159" s="26"/>
      <c r="XP159" s="26"/>
      <c r="XQ159" s="26"/>
      <c r="XR159" s="26"/>
      <c r="XS159" s="26"/>
      <c r="XT159" s="26"/>
      <c r="XU159" s="26"/>
      <c r="XV159" s="26"/>
      <c r="XW159" s="26"/>
      <c r="XX159" s="26"/>
      <c r="XY159" s="26"/>
      <c r="XZ159" s="26"/>
      <c r="YA159" s="26"/>
      <c r="YB159" s="26"/>
      <c r="YC159" s="26"/>
      <c r="YD159" s="26"/>
      <c r="YE159" s="26"/>
      <c r="YF159" s="26"/>
      <c r="YG159" s="26"/>
      <c r="YH159" s="26"/>
      <c r="YI159" s="26"/>
      <c r="YJ159" s="26"/>
      <c r="YK159" s="26"/>
      <c r="YL159" s="26"/>
      <c r="YM159" s="26"/>
      <c r="YN159" s="26"/>
      <c r="YO159" s="26"/>
      <c r="YP159" s="26"/>
      <c r="YQ159" s="26"/>
      <c r="YR159" s="26"/>
      <c r="YS159" s="26"/>
      <c r="YT159" s="26"/>
      <c r="YU159" s="26"/>
      <c r="YV159" s="26"/>
      <c r="YW159" s="26"/>
      <c r="YX159" s="26"/>
      <c r="YY159" s="26"/>
      <c r="YZ159" s="26"/>
      <c r="ZA159" s="26"/>
      <c r="ZB159" s="26"/>
      <c r="ZC159" s="26"/>
      <c r="ZD159" s="26"/>
      <c r="ZE159" s="26"/>
      <c r="ZF159" s="26"/>
      <c r="ZG159" s="26"/>
      <c r="ZH159" s="26"/>
      <c r="ZI159" s="26"/>
      <c r="ZJ159" s="26"/>
      <c r="ZK159" s="26"/>
      <c r="ZL159" s="26"/>
      <c r="ZM159" s="26"/>
      <c r="ZN159" s="26"/>
      <c r="ZO159" s="26"/>
      <c r="ZP159" s="26"/>
      <c r="ZQ159" s="26"/>
      <c r="ZR159" s="26"/>
      <c r="ZS159" s="26"/>
      <c r="ZT159" s="26"/>
      <c r="ZU159" s="26"/>
      <c r="ZV159" s="26"/>
      <c r="ZW159" s="26"/>
      <c r="ZX159" s="26"/>
      <c r="ZY159" s="26"/>
      <c r="ZZ159" s="26"/>
      <c r="AAA159" s="26"/>
      <c r="AAB159" s="26"/>
      <c r="AAC159" s="26"/>
      <c r="AAD159" s="26"/>
      <c r="AAE159" s="26"/>
      <c r="AAF159" s="26"/>
      <c r="AAG159" s="26"/>
      <c r="AAH159" s="26"/>
      <c r="AAI159" s="26"/>
      <c r="AAJ159" s="26"/>
      <c r="AAK159" s="26"/>
      <c r="AAL159" s="26"/>
      <c r="AAM159" s="26"/>
      <c r="AAN159" s="26"/>
      <c r="AAO159" s="26"/>
      <c r="AAP159" s="26"/>
      <c r="AAQ159" s="26"/>
      <c r="AAR159" s="26"/>
      <c r="AAS159" s="26"/>
      <c r="AAT159" s="26"/>
      <c r="AAU159" s="26"/>
      <c r="AAV159" s="26"/>
      <c r="AAW159" s="26"/>
      <c r="AAX159" s="26"/>
      <c r="AAY159" s="26"/>
      <c r="AAZ159" s="26"/>
      <c r="ABA159" s="26"/>
      <c r="ABB159" s="26"/>
      <c r="ABC159" s="26"/>
      <c r="ABD159" s="26"/>
      <c r="ABE159" s="26"/>
      <c r="ABF159" s="26"/>
      <c r="ABG159" s="26"/>
      <c r="ABH159" s="26"/>
      <c r="ABI159" s="26"/>
      <c r="ABJ159" s="26"/>
      <c r="ABK159" s="26"/>
      <c r="ABL159" s="26"/>
      <c r="ABM159" s="26"/>
      <c r="ABN159" s="26"/>
      <c r="ABO159" s="26"/>
      <c r="ABP159" s="26"/>
      <c r="ABQ159" s="26"/>
      <c r="ABR159" s="26"/>
      <c r="ABS159" s="26"/>
      <c r="ABT159" s="26"/>
      <c r="ABU159" s="26"/>
      <c r="ABV159" s="26"/>
      <c r="ABW159" s="26"/>
      <c r="ABX159" s="26"/>
      <c r="ABY159" s="26"/>
      <c r="ABZ159" s="26"/>
      <c r="ACA159" s="26"/>
      <c r="ACB159" s="26"/>
      <c r="ACC159" s="26"/>
      <c r="ACD159" s="26"/>
      <c r="ACE159" s="26"/>
      <c r="ACF159" s="26"/>
      <c r="ACG159" s="26"/>
      <c r="ACH159" s="26"/>
      <c r="ACI159" s="26"/>
      <c r="ACJ159" s="26"/>
      <c r="ACK159" s="26"/>
      <c r="ACL159" s="26"/>
      <c r="ACM159" s="26"/>
      <c r="ACN159" s="26"/>
      <c r="ACO159" s="26"/>
      <c r="ACP159" s="26"/>
      <c r="ACQ159" s="26"/>
      <c r="ACR159" s="26"/>
      <c r="ACS159" s="26"/>
      <c r="ACT159" s="26"/>
      <c r="ACU159" s="26"/>
      <c r="ACV159" s="26"/>
      <c r="ACW159" s="26"/>
      <c r="ACX159" s="26"/>
      <c r="ACY159" s="26"/>
      <c r="ACZ159" s="26"/>
      <c r="ADA159" s="26"/>
      <c r="ADB159" s="26"/>
      <c r="ADC159" s="26"/>
      <c r="ADD159" s="26"/>
      <c r="ADE159" s="26"/>
      <c r="ADF159" s="26"/>
      <c r="ADG159" s="26"/>
      <c r="ADH159" s="26"/>
      <c r="ADI159" s="26"/>
      <c r="ADJ159" s="26"/>
      <c r="ADK159" s="26"/>
      <c r="ADL159" s="26"/>
      <c r="ADM159" s="26"/>
      <c r="ADN159" s="26"/>
      <c r="ADO159" s="26"/>
      <c r="ADP159" s="26"/>
      <c r="ADQ159" s="26"/>
      <c r="ADR159" s="26"/>
      <c r="ADS159" s="26"/>
      <c r="ADT159" s="26"/>
      <c r="ADU159" s="26"/>
      <c r="ADV159" s="26"/>
      <c r="ADW159" s="26"/>
      <c r="ADX159" s="26"/>
      <c r="ADY159" s="26"/>
      <c r="ADZ159" s="26"/>
      <c r="AEA159" s="26"/>
      <c r="AEB159" s="26"/>
      <c r="AEC159" s="26"/>
      <c r="AED159" s="26"/>
      <c r="AEE159" s="26"/>
      <c r="AEF159" s="26"/>
      <c r="AEG159" s="26"/>
      <c r="AEH159" s="26"/>
      <c r="AEI159" s="26"/>
      <c r="AEJ159" s="26"/>
      <c r="AEK159" s="26"/>
      <c r="AEL159" s="26"/>
      <c r="AEM159" s="26"/>
      <c r="AEN159" s="26"/>
      <c r="AEO159" s="26"/>
      <c r="AEP159" s="26"/>
      <c r="AEQ159" s="26"/>
      <c r="AER159" s="26"/>
      <c r="AES159" s="26"/>
      <c r="AET159" s="26"/>
      <c r="AEU159" s="26"/>
      <c r="AEV159" s="26"/>
      <c r="AEW159" s="26"/>
      <c r="AEX159" s="26"/>
      <c r="AEY159" s="26"/>
      <c r="AEZ159" s="26"/>
      <c r="AFA159" s="26"/>
      <c r="AFB159" s="26"/>
      <c r="AFC159" s="26"/>
      <c r="AFD159" s="26"/>
      <c r="AFE159" s="26"/>
      <c r="AFF159" s="26"/>
      <c r="AFG159" s="26"/>
      <c r="AFH159" s="26"/>
      <c r="AFI159" s="26"/>
      <c r="AFJ159" s="26"/>
      <c r="AFK159" s="26"/>
      <c r="AFL159" s="26"/>
      <c r="AFM159" s="26"/>
      <c r="AFN159" s="26"/>
      <c r="AFO159" s="26"/>
      <c r="AFP159" s="26"/>
      <c r="AFQ159" s="26"/>
      <c r="AFR159" s="26"/>
      <c r="AFS159" s="26"/>
      <c r="AFT159" s="26"/>
      <c r="AFU159" s="26"/>
      <c r="AFV159" s="26"/>
      <c r="AFW159" s="26"/>
      <c r="AFX159" s="26"/>
      <c r="AFY159" s="26"/>
      <c r="AFZ159" s="26"/>
      <c r="AGA159" s="26"/>
      <c r="AGB159" s="26"/>
      <c r="AGC159" s="26"/>
      <c r="AGD159" s="26"/>
      <c r="AGE159" s="26"/>
      <c r="AGF159" s="26"/>
      <c r="AGG159" s="26"/>
      <c r="AGH159" s="26"/>
      <c r="AGI159" s="26"/>
      <c r="AGJ159" s="26"/>
      <c r="AGK159" s="26"/>
      <c r="AGL159" s="26"/>
      <c r="AGM159" s="26"/>
      <c r="AGN159" s="26"/>
      <c r="AGO159" s="26"/>
      <c r="AGP159" s="26"/>
      <c r="AGQ159" s="26"/>
      <c r="AGR159" s="26"/>
      <c r="AGS159" s="26"/>
      <c r="AGT159" s="26"/>
      <c r="AGU159" s="26"/>
      <c r="AGV159" s="26"/>
      <c r="AGW159" s="26"/>
      <c r="AGX159" s="26"/>
      <c r="AGY159" s="26"/>
      <c r="AGZ159" s="26"/>
      <c r="AHA159" s="26"/>
      <c r="AHB159" s="26"/>
      <c r="AHC159" s="26"/>
      <c r="AHD159" s="26"/>
      <c r="AHE159" s="26"/>
      <c r="AHF159" s="26"/>
      <c r="AHG159" s="26"/>
      <c r="AHH159" s="26"/>
      <c r="AHI159" s="26"/>
      <c r="AHJ159" s="26"/>
      <c r="AHK159" s="26"/>
      <c r="AHL159" s="26"/>
      <c r="AHM159" s="26"/>
      <c r="AHN159" s="26"/>
      <c r="AHO159" s="26"/>
      <c r="AHP159" s="26"/>
      <c r="AHQ159" s="26"/>
      <c r="AHR159" s="26"/>
      <c r="AHS159" s="26"/>
      <c r="AHT159" s="26"/>
      <c r="AHU159" s="26"/>
      <c r="AHV159" s="26"/>
      <c r="AHW159" s="26"/>
      <c r="AHX159" s="26"/>
      <c r="AHY159" s="26"/>
      <c r="AHZ159" s="26"/>
      <c r="AIA159" s="26"/>
      <c r="AIB159" s="26"/>
      <c r="AIC159" s="26"/>
      <c r="AID159" s="26"/>
      <c r="AIE159" s="26"/>
      <c r="AIF159" s="26"/>
      <c r="AIG159" s="26"/>
      <c r="AIH159" s="26"/>
      <c r="AII159" s="26"/>
      <c r="AIJ159" s="26"/>
      <c r="AIK159" s="26"/>
      <c r="AIL159" s="26"/>
      <c r="AIM159" s="26"/>
      <c r="AIN159" s="26"/>
      <c r="AIO159" s="26"/>
      <c r="AIP159" s="26"/>
      <c r="AIQ159" s="26"/>
      <c r="AIR159" s="26"/>
      <c r="AIS159" s="26"/>
      <c r="AIT159" s="26"/>
      <c r="AIU159" s="26"/>
      <c r="AIV159" s="26"/>
      <c r="AIW159" s="26"/>
      <c r="AIX159" s="26"/>
      <c r="AIY159" s="26"/>
      <c r="AIZ159" s="26"/>
      <c r="AJA159" s="26"/>
      <c r="AJB159" s="26"/>
      <c r="AJC159" s="26"/>
      <c r="AJD159" s="26"/>
      <c r="AJE159" s="26"/>
      <c r="AJF159" s="26"/>
      <c r="AJG159" s="26"/>
      <c r="AJH159" s="26"/>
      <c r="AJI159" s="26"/>
      <c r="AJJ159" s="26"/>
      <c r="AJK159" s="26"/>
      <c r="AJL159" s="26"/>
      <c r="AJM159" s="26"/>
      <c r="AJN159" s="26"/>
      <c r="AJO159" s="26"/>
      <c r="AJP159" s="26"/>
      <c r="AJQ159" s="26"/>
      <c r="AJR159" s="26"/>
      <c r="AJS159" s="26"/>
      <c r="AJT159" s="26"/>
      <c r="AJU159" s="26"/>
      <c r="AJV159" s="26"/>
      <c r="AJW159" s="26"/>
      <c r="AJX159" s="26"/>
      <c r="AJY159" s="26"/>
      <c r="AJZ159" s="26"/>
      <c r="AKA159" s="26"/>
      <c r="AKB159" s="26"/>
      <c r="AKC159" s="26"/>
      <c r="AKD159" s="26"/>
      <c r="AKE159" s="26"/>
      <c r="AKF159" s="26"/>
      <c r="AKG159" s="26"/>
      <c r="AKH159" s="26"/>
      <c r="AKI159" s="26"/>
      <c r="AKJ159" s="26"/>
      <c r="AKK159" s="26"/>
      <c r="AKL159" s="26"/>
      <c r="AKM159" s="26"/>
      <c r="AKN159" s="26"/>
      <c r="AKO159" s="26"/>
      <c r="AKP159" s="26"/>
      <c r="AKQ159" s="26"/>
      <c r="AKR159" s="26"/>
      <c r="AKS159" s="26"/>
      <c r="AKT159" s="26"/>
      <c r="AKU159" s="26"/>
      <c r="AKV159" s="26"/>
      <c r="AKW159" s="26"/>
      <c r="AKX159" s="26"/>
      <c r="AKY159" s="26"/>
      <c r="AKZ159" s="26"/>
      <c r="ALA159" s="26"/>
      <c r="ALB159" s="26"/>
      <c r="ALC159" s="26"/>
      <c r="ALD159" s="26"/>
      <c r="ALE159" s="26"/>
      <c r="ALF159" s="26"/>
      <c r="ALG159" s="26"/>
      <c r="ALH159" s="26"/>
      <c r="ALI159" s="26"/>
      <c r="ALJ159" s="26"/>
      <c r="ALK159" s="26"/>
      <c r="ALL159" s="26"/>
      <c r="ALM159" s="26"/>
      <c r="ALN159" s="26"/>
      <c r="ALO159" s="26"/>
      <c r="ALP159" s="26"/>
      <c r="ALQ159" s="26"/>
      <c r="ALR159" s="26"/>
      <c r="ALS159" s="26"/>
      <c r="ALT159" s="26"/>
      <c r="ALU159" s="26"/>
      <c r="ALV159" s="26"/>
      <c r="ALW159" s="26"/>
      <c r="ALX159" s="26"/>
      <c r="ALY159" s="26"/>
      <c r="ALZ159" s="26"/>
      <c r="AMA159" s="26"/>
      <c r="AMB159" s="26"/>
      <c r="AMC159" s="26"/>
      <c r="AMD159" s="26"/>
      <c r="AME159" s="26"/>
      <c r="AMF159" s="26"/>
      <c r="AMG159" s="26"/>
      <c r="AMH159" s="26"/>
      <c r="AMI159" s="26"/>
      <c r="AMJ159" s="26"/>
      <c r="AMK159" s="26"/>
      <c r="AML159" s="26"/>
      <c r="AMM159" s="26"/>
      <c r="AMN159" s="26"/>
      <c r="AMO159" s="26"/>
      <c r="AMP159" s="26"/>
      <c r="AMQ159" s="26"/>
      <c r="AMR159" s="26"/>
      <c r="AMS159" s="26"/>
      <c r="AMT159" s="26"/>
      <c r="AMU159" s="26"/>
      <c r="AMV159" s="26"/>
      <c r="AMW159" s="26"/>
      <c r="AMX159" s="26"/>
      <c r="AMY159" s="26"/>
      <c r="AMZ159" s="26"/>
      <c r="ANA159" s="26"/>
      <c r="ANB159" s="26"/>
      <c r="ANC159" s="26"/>
      <c r="AND159" s="26"/>
      <c r="ANE159" s="26"/>
      <c r="ANF159" s="26"/>
      <c r="ANG159" s="26"/>
      <c r="ANH159" s="26"/>
      <c r="ANI159" s="26"/>
      <c r="ANJ159" s="26"/>
      <c r="ANK159" s="26"/>
      <c r="ANL159" s="26"/>
      <c r="ANM159" s="26"/>
      <c r="ANN159" s="26"/>
      <c r="ANO159" s="26"/>
      <c r="ANP159" s="26"/>
      <c r="ANQ159" s="26"/>
      <c r="ANR159" s="26"/>
      <c r="ANS159" s="26"/>
      <c r="ANT159" s="26"/>
      <c r="ANU159" s="26"/>
      <c r="ANV159" s="26"/>
      <c r="ANW159" s="26"/>
      <c r="ANX159" s="26"/>
      <c r="ANY159" s="26"/>
      <c r="ANZ159" s="26"/>
      <c r="AOA159" s="26"/>
      <c r="AOB159" s="26"/>
      <c r="AOC159" s="26"/>
      <c r="AOD159" s="26"/>
      <c r="AOE159" s="26"/>
      <c r="AOF159" s="26"/>
      <c r="AOG159" s="26"/>
      <c r="AOH159" s="26"/>
      <c r="AOI159" s="26"/>
      <c r="AOJ159" s="26"/>
      <c r="AOK159" s="26"/>
      <c r="AOL159" s="26"/>
      <c r="AOM159" s="26"/>
      <c r="AON159" s="26"/>
      <c r="AOO159" s="26"/>
      <c r="AOP159" s="26"/>
      <c r="AOQ159" s="26"/>
      <c r="AOR159" s="26"/>
      <c r="AOS159" s="26"/>
      <c r="AOT159" s="26"/>
      <c r="AOU159" s="26"/>
      <c r="AOV159" s="26"/>
      <c r="AOW159" s="26"/>
      <c r="AOX159" s="26"/>
      <c r="AOY159" s="26"/>
      <c r="AOZ159" s="26"/>
      <c r="APA159" s="26"/>
      <c r="APB159" s="26"/>
      <c r="APC159" s="26"/>
      <c r="APD159" s="26"/>
      <c r="APE159" s="26"/>
      <c r="APF159" s="26"/>
      <c r="APG159" s="26"/>
      <c r="APH159" s="26"/>
      <c r="API159" s="26"/>
      <c r="APJ159" s="26"/>
      <c r="APK159" s="26"/>
      <c r="APL159" s="26"/>
      <c r="APM159" s="26"/>
      <c r="APN159" s="26"/>
      <c r="APO159" s="26"/>
      <c r="APP159" s="26"/>
      <c r="APQ159" s="26"/>
      <c r="APR159" s="26"/>
      <c r="APS159" s="26"/>
      <c r="APT159" s="26"/>
      <c r="APU159" s="26"/>
      <c r="APV159" s="26"/>
      <c r="APW159" s="26"/>
      <c r="APX159" s="26"/>
      <c r="APY159" s="26"/>
      <c r="APZ159" s="26"/>
      <c r="AQA159" s="26"/>
      <c r="AQB159" s="26"/>
      <c r="AQC159" s="26"/>
      <c r="AQD159" s="26"/>
      <c r="AQE159" s="26"/>
      <c r="AQF159" s="26"/>
      <c r="AQG159" s="26"/>
      <c r="AQH159" s="26"/>
      <c r="AQI159" s="26"/>
      <c r="AQJ159" s="26"/>
      <c r="AQK159" s="26"/>
      <c r="AQL159" s="26"/>
      <c r="AQM159" s="26"/>
      <c r="AQN159" s="26"/>
      <c r="AQO159" s="26"/>
      <c r="AQP159" s="26"/>
      <c r="AQQ159" s="26"/>
      <c r="AQR159" s="26"/>
      <c r="AQS159" s="26"/>
      <c r="AQT159" s="26"/>
      <c r="AQU159" s="26"/>
      <c r="AQV159" s="26"/>
      <c r="AQW159" s="26"/>
      <c r="AQX159" s="26"/>
      <c r="AQY159" s="26"/>
      <c r="AQZ159" s="26"/>
      <c r="ARA159" s="26"/>
      <c r="ARB159" s="26"/>
      <c r="ARC159" s="26"/>
      <c r="ARD159" s="26"/>
      <c r="ARE159" s="26"/>
      <c r="ARF159" s="26"/>
      <c r="ARG159" s="26"/>
      <c r="ARH159" s="26"/>
      <c r="ARI159" s="26"/>
      <c r="ARJ159" s="26"/>
      <c r="ARK159" s="26"/>
      <c r="ARL159" s="26"/>
      <c r="ARM159" s="26"/>
      <c r="ARN159" s="26"/>
      <c r="ARO159" s="26"/>
      <c r="ARP159" s="26"/>
      <c r="ARQ159" s="26"/>
      <c r="ARR159" s="26"/>
      <c r="ARS159" s="26"/>
      <c r="ART159" s="26"/>
      <c r="ARU159" s="26"/>
      <c r="ARV159" s="26"/>
      <c r="ARW159" s="26"/>
      <c r="ARX159" s="26"/>
      <c r="ARY159" s="26"/>
      <c r="ARZ159" s="26"/>
      <c r="ASA159" s="26"/>
      <c r="ASB159" s="26"/>
      <c r="ASC159" s="26"/>
      <c r="ASD159" s="26"/>
      <c r="ASE159" s="26"/>
      <c r="ASF159" s="26"/>
      <c r="ASG159" s="26"/>
      <c r="ASH159" s="26"/>
      <c r="ASI159" s="26"/>
      <c r="ASJ159" s="26"/>
      <c r="ASK159" s="26"/>
      <c r="ASL159" s="26"/>
      <c r="ASM159" s="26"/>
      <c r="ASN159" s="26"/>
      <c r="ASO159" s="26"/>
      <c r="ASP159" s="26"/>
      <c r="ASQ159" s="26"/>
      <c r="ASR159" s="26"/>
      <c r="ASS159" s="26"/>
      <c r="AST159" s="26"/>
      <c r="ASU159" s="26"/>
      <c r="ASV159" s="26"/>
      <c r="ASW159" s="26"/>
      <c r="ASX159" s="26"/>
      <c r="ASY159" s="26"/>
      <c r="ASZ159" s="26"/>
      <c r="ATA159" s="26"/>
      <c r="ATB159" s="26"/>
      <c r="ATC159" s="26"/>
      <c r="ATD159" s="26"/>
      <c r="ATE159" s="26"/>
      <c r="ATF159" s="26"/>
      <c r="ATG159" s="26"/>
      <c r="ATH159" s="26"/>
      <c r="ATI159" s="26"/>
      <c r="ATJ159" s="26"/>
      <c r="ATK159" s="26"/>
      <c r="ATL159" s="26"/>
      <c r="ATM159" s="26"/>
      <c r="ATN159" s="26"/>
      <c r="ATO159" s="26"/>
      <c r="ATP159" s="26"/>
      <c r="ATQ159" s="26"/>
      <c r="ATR159" s="26"/>
      <c r="ATS159" s="26"/>
      <c r="ATT159" s="26"/>
      <c r="ATU159" s="26"/>
      <c r="ATV159" s="26"/>
      <c r="ATW159" s="26"/>
      <c r="ATX159" s="26"/>
      <c r="ATY159" s="26"/>
      <c r="ATZ159" s="26"/>
      <c r="AUA159" s="26"/>
      <c r="AUB159" s="26"/>
      <c r="AUC159" s="26"/>
      <c r="AUD159" s="26"/>
      <c r="AUE159" s="26"/>
      <c r="AUF159" s="26"/>
      <c r="AUG159" s="26"/>
      <c r="AUH159" s="26"/>
      <c r="AUI159" s="26"/>
      <c r="AUJ159" s="26"/>
      <c r="AUK159" s="26"/>
      <c r="AUL159" s="26"/>
      <c r="AUM159" s="26"/>
      <c r="AUN159" s="26"/>
      <c r="AUO159" s="26"/>
      <c r="AUP159" s="26"/>
      <c r="AUQ159" s="26"/>
      <c r="AUR159" s="26"/>
      <c r="AUS159" s="26"/>
      <c r="AUT159" s="26"/>
      <c r="AUU159" s="26"/>
      <c r="AUV159" s="26"/>
      <c r="AUW159" s="26"/>
      <c r="AUX159" s="26"/>
      <c r="AUY159" s="26"/>
      <c r="AUZ159" s="26"/>
      <c r="AVA159" s="26"/>
      <c r="AVB159" s="26"/>
      <c r="AVC159" s="26"/>
      <c r="AVD159" s="26"/>
      <c r="AVE159" s="26"/>
      <c r="AVF159" s="26"/>
      <c r="AVG159" s="26"/>
      <c r="AVH159" s="26"/>
      <c r="AVI159" s="26"/>
      <c r="AVJ159" s="26"/>
      <c r="AVK159" s="26"/>
      <c r="AVL159" s="26"/>
      <c r="AVM159" s="26"/>
      <c r="AVN159" s="26"/>
      <c r="AVO159" s="26"/>
      <c r="AVP159" s="26"/>
      <c r="AVQ159" s="26"/>
      <c r="AVR159" s="26"/>
      <c r="AVS159" s="26"/>
      <c r="AVT159" s="26"/>
      <c r="AVU159" s="26"/>
      <c r="AVV159" s="26"/>
      <c r="AVW159" s="26"/>
      <c r="AVX159" s="26"/>
      <c r="AVY159" s="26"/>
      <c r="AVZ159" s="26"/>
      <c r="AWA159" s="26"/>
      <c r="AWB159" s="26"/>
      <c r="AWC159" s="26"/>
      <c r="AWD159" s="26"/>
      <c r="AWE159" s="26"/>
      <c r="AWF159" s="26"/>
      <c r="AWG159" s="26"/>
      <c r="AWH159" s="26"/>
      <c r="AWI159" s="26"/>
      <c r="AWJ159" s="26"/>
      <c r="AWK159" s="26"/>
      <c r="AWL159" s="26"/>
      <c r="AWM159" s="26"/>
      <c r="AWN159" s="26"/>
      <c r="AWO159" s="26"/>
      <c r="AWP159" s="26"/>
      <c r="AWQ159" s="26"/>
      <c r="AWR159" s="26"/>
      <c r="AWS159" s="26"/>
      <c r="AWT159" s="26"/>
      <c r="AWU159" s="26"/>
      <c r="AWV159" s="26"/>
      <c r="AWW159" s="26"/>
      <c r="AWX159" s="26"/>
      <c r="AWY159" s="26"/>
      <c r="AWZ159" s="26"/>
      <c r="AXA159" s="26"/>
      <c r="AXB159" s="26"/>
      <c r="AXC159" s="26"/>
      <c r="AXD159" s="26"/>
      <c r="AXE159" s="26"/>
      <c r="AXF159" s="26"/>
      <c r="AXG159" s="26"/>
      <c r="AXH159" s="26"/>
      <c r="AXI159" s="26"/>
      <c r="AXJ159" s="26"/>
      <c r="AXK159" s="26"/>
      <c r="AXL159" s="26"/>
      <c r="AXM159" s="26"/>
      <c r="AXN159" s="26"/>
      <c r="AXO159" s="26"/>
      <c r="AXP159" s="26"/>
      <c r="AXQ159" s="26"/>
      <c r="AXR159" s="26"/>
      <c r="AXS159" s="26"/>
      <c r="AXT159" s="26"/>
      <c r="AXU159" s="26"/>
      <c r="AXV159" s="26"/>
      <c r="AXW159" s="26"/>
      <c r="AXX159" s="26"/>
      <c r="AXY159" s="26"/>
      <c r="AXZ159" s="26"/>
      <c r="AYA159" s="26"/>
      <c r="AYB159" s="26"/>
      <c r="AYC159" s="26"/>
      <c r="AYD159" s="26"/>
      <c r="AYE159" s="26"/>
      <c r="AYF159" s="26"/>
      <c r="AYG159" s="26"/>
      <c r="AYH159" s="26"/>
      <c r="AYI159" s="26"/>
      <c r="AYJ159" s="26"/>
      <c r="AYK159" s="26"/>
      <c r="AYL159" s="26"/>
      <c r="AYM159" s="26"/>
      <c r="AYN159" s="26"/>
      <c r="AYO159" s="26"/>
      <c r="AYP159" s="26"/>
      <c r="AYQ159" s="26"/>
      <c r="AYR159" s="26"/>
      <c r="AYS159" s="26"/>
      <c r="AYT159" s="26"/>
      <c r="AYU159" s="26"/>
      <c r="AYV159" s="26"/>
      <c r="AYW159" s="26"/>
      <c r="AYX159" s="26"/>
      <c r="AYY159" s="26"/>
      <c r="AYZ159" s="26"/>
      <c r="AZA159" s="26"/>
      <c r="AZB159" s="26"/>
      <c r="AZC159" s="26"/>
      <c r="AZD159" s="26"/>
      <c r="AZE159" s="26"/>
      <c r="AZF159" s="26"/>
      <c r="AZG159" s="26"/>
      <c r="AZH159" s="26"/>
      <c r="AZI159" s="26"/>
      <c r="AZJ159" s="26"/>
      <c r="AZK159" s="26"/>
      <c r="AZL159" s="26"/>
      <c r="AZM159" s="26"/>
      <c r="AZN159" s="26"/>
      <c r="AZO159" s="26"/>
      <c r="AZP159" s="26"/>
      <c r="AZQ159" s="26"/>
      <c r="AZR159" s="26"/>
      <c r="AZS159" s="26"/>
      <c r="AZT159" s="26"/>
      <c r="AZU159" s="26"/>
      <c r="AZV159" s="26"/>
      <c r="AZW159" s="26"/>
      <c r="AZX159" s="26"/>
      <c r="AZY159" s="26"/>
      <c r="AZZ159" s="26"/>
      <c r="BAA159" s="26"/>
      <c r="BAB159" s="26"/>
      <c r="BAC159" s="26"/>
      <c r="BAD159" s="26"/>
      <c r="BAE159" s="26"/>
      <c r="BAF159" s="26"/>
      <c r="BAG159" s="26"/>
      <c r="BAH159" s="26"/>
      <c r="BAI159" s="26"/>
      <c r="BAJ159" s="26"/>
      <c r="BAK159" s="26"/>
      <c r="BAL159" s="26"/>
      <c r="BAM159" s="26"/>
      <c r="BAN159" s="26"/>
      <c r="BAO159" s="26"/>
      <c r="BAP159" s="26"/>
      <c r="BAQ159" s="26"/>
      <c r="BAR159" s="26"/>
      <c r="BAS159" s="26"/>
      <c r="BAT159" s="26"/>
      <c r="BAU159" s="26"/>
      <c r="BAV159" s="26"/>
      <c r="BAW159" s="26"/>
      <c r="BAX159" s="26"/>
      <c r="BAY159" s="26"/>
      <c r="BAZ159" s="26"/>
      <c r="BBA159" s="26"/>
      <c r="BBB159" s="26"/>
      <c r="BBC159" s="26"/>
      <c r="BBD159" s="26"/>
      <c r="BBE159" s="26"/>
      <c r="BBF159" s="26"/>
      <c r="BBG159" s="26"/>
      <c r="BBH159" s="26"/>
      <c r="BBI159" s="26"/>
      <c r="BBJ159" s="26"/>
      <c r="BBK159" s="26"/>
      <c r="BBL159" s="26"/>
      <c r="BBM159" s="26"/>
      <c r="BBN159" s="26"/>
      <c r="BBO159" s="26"/>
      <c r="BBP159" s="26"/>
      <c r="BBQ159" s="26"/>
      <c r="BBR159" s="26"/>
      <c r="BBS159" s="26"/>
      <c r="BBT159" s="26"/>
      <c r="BBU159" s="26"/>
      <c r="BBV159" s="26"/>
      <c r="BBW159" s="26"/>
      <c r="BBX159" s="26"/>
      <c r="BBY159" s="26"/>
      <c r="BBZ159" s="26"/>
      <c r="BCA159" s="26"/>
      <c r="BCB159" s="26"/>
      <c r="BCC159" s="26"/>
      <c r="BCD159" s="26"/>
      <c r="BCE159" s="26"/>
      <c r="BCF159" s="26"/>
      <c r="BCG159" s="26"/>
      <c r="BCH159" s="26"/>
      <c r="BCI159" s="26"/>
      <c r="BCJ159" s="26"/>
      <c r="BCK159" s="26"/>
      <c r="BCL159" s="26"/>
      <c r="BCM159" s="26"/>
      <c r="BCN159" s="26"/>
      <c r="BCO159" s="26"/>
      <c r="BCP159" s="26"/>
      <c r="BCQ159" s="26"/>
      <c r="BCR159" s="26"/>
      <c r="BCS159" s="26"/>
      <c r="BCT159" s="26"/>
      <c r="BCU159" s="26"/>
      <c r="BCV159" s="26"/>
      <c r="BCW159" s="26"/>
      <c r="BCX159" s="26"/>
      <c r="BCY159" s="26"/>
      <c r="BCZ159" s="26"/>
      <c r="BDA159" s="26"/>
      <c r="BDB159" s="26"/>
      <c r="BDC159" s="26"/>
      <c r="BDD159" s="26"/>
      <c r="BDE159" s="26"/>
      <c r="BDF159" s="26"/>
      <c r="BDG159" s="26"/>
      <c r="BDH159" s="26"/>
      <c r="BDI159" s="26"/>
      <c r="BDJ159" s="26"/>
      <c r="BDK159" s="26"/>
      <c r="BDL159" s="26"/>
      <c r="BDM159" s="26"/>
      <c r="BDN159" s="26"/>
      <c r="BDO159" s="26"/>
      <c r="BDP159" s="26"/>
      <c r="BDQ159" s="26"/>
      <c r="BDR159" s="26"/>
      <c r="BDS159" s="26"/>
      <c r="BDT159" s="26"/>
      <c r="BDU159" s="26"/>
      <c r="BDV159" s="26"/>
      <c r="BDW159" s="26"/>
      <c r="BDX159" s="26"/>
      <c r="BDY159" s="26"/>
      <c r="BDZ159" s="26"/>
      <c r="BEA159" s="26"/>
      <c r="BEB159" s="26"/>
      <c r="BEC159" s="26"/>
      <c r="BED159" s="26"/>
      <c r="BEE159" s="26"/>
      <c r="BEF159" s="26"/>
      <c r="BEG159" s="26"/>
      <c r="BEH159" s="26"/>
      <c r="BEI159" s="26"/>
      <c r="BEJ159" s="26"/>
      <c r="BEK159" s="26"/>
      <c r="BEL159" s="26"/>
      <c r="BEM159" s="26"/>
      <c r="BEN159" s="26"/>
      <c r="BEO159" s="26"/>
      <c r="BEP159" s="26"/>
      <c r="BEQ159" s="26"/>
      <c r="BER159" s="26"/>
      <c r="BES159" s="26"/>
      <c r="BET159" s="26"/>
      <c r="BEU159" s="26"/>
      <c r="BEV159" s="26"/>
      <c r="BEW159" s="26"/>
      <c r="BEX159" s="26"/>
      <c r="BEY159" s="26"/>
      <c r="BEZ159" s="26"/>
      <c r="BFA159" s="26"/>
      <c r="BFB159" s="26"/>
      <c r="BFC159" s="26"/>
      <c r="BFD159" s="26"/>
      <c r="BFE159" s="26"/>
      <c r="BFF159" s="26"/>
      <c r="BFG159" s="26"/>
      <c r="BFH159" s="26"/>
      <c r="BFI159" s="26"/>
      <c r="BFJ159" s="26"/>
      <c r="BFK159" s="26"/>
      <c r="BFL159" s="26"/>
      <c r="BFM159" s="26"/>
      <c r="BFN159" s="26"/>
      <c r="BFO159" s="26"/>
      <c r="BFP159" s="26"/>
      <c r="BFQ159" s="26"/>
      <c r="BFR159" s="26"/>
      <c r="BFS159" s="26"/>
      <c r="BFT159" s="26"/>
      <c r="BFU159" s="26"/>
      <c r="BFV159" s="26"/>
      <c r="BFW159" s="26"/>
      <c r="BFX159" s="26"/>
      <c r="BFY159" s="26"/>
      <c r="BFZ159" s="26"/>
      <c r="BGA159" s="26"/>
      <c r="BGB159" s="26"/>
      <c r="BGC159" s="26"/>
      <c r="BGD159" s="26"/>
      <c r="BGE159" s="26"/>
      <c r="BGF159" s="26"/>
      <c r="BGG159" s="26"/>
      <c r="BGH159" s="26"/>
      <c r="BGI159" s="26"/>
      <c r="BGJ159" s="26"/>
      <c r="BGK159" s="26"/>
      <c r="BGL159" s="26"/>
      <c r="BGM159" s="26"/>
      <c r="BGN159" s="26"/>
      <c r="BGO159" s="26"/>
      <c r="BGP159" s="26"/>
      <c r="BGQ159" s="26"/>
      <c r="BGR159" s="26"/>
      <c r="BGS159" s="26"/>
      <c r="BGT159" s="26"/>
      <c r="BGU159" s="26"/>
      <c r="BGV159" s="26"/>
      <c r="BGW159" s="26"/>
      <c r="BGX159" s="26"/>
      <c r="BGY159" s="26"/>
      <c r="BGZ159" s="26"/>
      <c r="BHA159" s="26"/>
      <c r="BHB159" s="26"/>
      <c r="BHC159" s="26"/>
      <c r="BHD159" s="26"/>
      <c r="BHE159" s="26"/>
      <c r="BHF159" s="26"/>
      <c r="BHG159" s="26"/>
      <c r="BHH159" s="26"/>
      <c r="BHI159" s="26"/>
      <c r="BHJ159" s="26"/>
      <c r="BHK159" s="26"/>
      <c r="BHL159" s="26"/>
      <c r="BHM159" s="26"/>
      <c r="BHN159" s="26"/>
      <c r="BHO159" s="26"/>
      <c r="BHP159" s="26"/>
      <c r="BHQ159" s="26"/>
      <c r="BHR159" s="26"/>
      <c r="BHS159" s="26"/>
      <c r="BHT159" s="26"/>
      <c r="BHU159" s="26"/>
      <c r="BHV159" s="26"/>
      <c r="BHW159" s="26"/>
      <c r="BHX159" s="26"/>
      <c r="BHY159" s="26"/>
      <c r="BHZ159" s="26"/>
      <c r="BIA159" s="26"/>
      <c r="BIB159" s="26"/>
      <c r="BIC159" s="26"/>
      <c r="BID159" s="26"/>
      <c r="BIE159" s="26"/>
      <c r="BIF159" s="26"/>
      <c r="BIG159" s="26"/>
      <c r="BIH159" s="26"/>
      <c r="BII159" s="26"/>
      <c r="BIJ159" s="26"/>
      <c r="BIK159" s="26"/>
      <c r="BIL159" s="26"/>
      <c r="BIM159" s="26"/>
      <c r="BIN159" s="26"/>
      <c r="BIO159" s="26"/>
      <c r="BIP159" s="26"/>
      <c r="BIQ159" s="26"/>
      <c r="BIR159" s="26"/>
      <c r="BIS159" s="26"/>
      <c r="BIT159" s="26"/>
      <c r="BIU159" s="26"/>
      <c r="BIV159" s="26"/>
      <c r="BIW159" s="26"/>
      <c r="BIX159" s="26"/>
      <c r="BIY159" s="26"/>
      <c r="BIZ159" s="26"/>
      <c r="BJA159" s="26"/>
      <c r="BJB159" s="26"/>
      <c r="BJC159" s="26"/>
      <c r="BJD159" s="26"/>
      <c r="BJE159" s="26"/>
      <c r="BJF159" s="26"/>
      <c r="BJG159" s="26"/>
      <c r="BJH159" s="26"/>
      <c r="BJI159" s="26"/>
      <c r="BJJ159" s="26"/>
      <c r="BJK159" s="26"/>
      <c r="BJL159" s="26"/>
      <c r="BJM159" s="26"/>
      <c r="BJN159" s="26"/>
      <c r="BJO159" s="26"/>
      <c r="BJP159" s="26"/>
      <c r="BJQ159" s="26"/>
      <c r="BJR159" s="26"/>
      <c r="BJS159" s="26"/>
      <c r="BJT159" s="26"/>
      <c r="BJU159" s="26"/>
      <c r="BJV159" s="26"/>
      <c r="BJW159" s="26"/>
      <c r="BJX159" s="26"/>
      <c r="BJY159" s="26"/>
      <c r="BJZ159" s="26"/>
      <c r="BKA159" s="26"/>
      <c r="BKB159" s="26"/>
      <c r="BKC159" s="26"/>
      <c r="BKD159" s="26"/>
      <c r="BKE159" s="26"/>
      <c r="BKF159" s="26"/>
      <c r="BKG159" s="26"/>
      <c r="BKH159" s="26"/>
      <c r="BKI159" s="26"/>
      <c r="BKJ159" s="26"/>
      <c r="BKK159" s="26"/>
      <c r="BKL159" s="26"/>
      <c r="BKM159" s="26"/>
      <c r="BKN159" s="26"/>
      <c r="BKO159" s="26"/>
      <c r="BKP159" s="26"/>
      <c r="BKQ159" s="26"/>
      <c r="BKR159" s="26"/>
      <c r="BKS159" s="26"/>
      <c r="BKT159" s="26"/>
      <c r="BKU159" s="26"/>
      <c r="BKV159" s="26"/>
      <c r="BKW159" s="26"/>
      <c r="BKX159" s="26"/>
      <c r="BKY159" s="26"/>
      <c r="BKZ159" s="26"/>
      <c r="BLA159" s="26"/>
      <c r="BLB159" s="26"/>
      <c r="BLC159" s="26"/>
      <c r="BLD159" s="26"/>
      <c r="BLE159" s="26"/>
      <c r="BLF159" s="26"/>
      <c r="BLG159" s="26"/>
      <c r="BLH159" s="26"/>
      <c r="BLI159" s="26"/>
      <c r="BLJ159" s="26"/>
      <c r="BLK159" s="26"/>
      <c r="BLL159" s="26"/>
      <c r="BLM159" s="26"/>
      <c r="BLN159" s="26"/>
      <c r="BLO159" s="26"/>
      <c r="BLP159" s="26"/>
      <c r="BLQ159" s="26"/>
      <c r="BLR159" s="26"/>
      <c r="BLS159" s="26"/>
      <c r="BLT159" s="26"/>
      <c r="BLU159" s="26"/>
      <c r="BLV159" s="26"/>
      <c r="BLW159" s="26"/>
      <c r="BLX159" s="26"/>
      <c r="BLY159" s="26"/>
      <c r="BLZ159" s="26"/>
      <c r="BMA159" s="26"/>
      <c r="BMB159" s="26"/>
      <c r="BMC159" s="26"/>
      <c r="BMD159" s="26"/>
      <c r="BME159" s="26"/>
      <c r="BMF159" s="26"/>
      <c r="BMG159" s="26"/>
      <c r="BMH159" s="26"/>
      <c r="BMI159" s="26"/>
      <c r="BMJ159" s="26"/>
      <c r="BMK159" s="26"/>
      <c r="BML159" s="26"/>
      <c r="BMM159" s="26"/>
      <c r="BMN159" s="26"/>
      <c r="BMO159" s="26"/>
      <c r="BMP159" s="26"/>
      <c r="BMQ159" s="26"/>
      <c r="BMR159" s="26"/>
      <c r="BMS159" s="26"/>
      <c r="BMT159" s="26"/>
      <c r="BMU159" s="26"/>
      <c r="BMV159" s="26"/>
      <c r="BMW159" s="26"/>
      <c r="BMX159" s="26"/>
      <c r="BMY159" s="26"/>
      <c r="BMZ159" s="26"/>
      <c r="BNA159" s="26"/>
      <c r="BNB159" s="26"/>
      <c r="BNC159" s="26"/>
      <c r="BND159" s="26"/>
      <c r="BNE159" s="26"/>
      <c r="BNF159" s="26"/>
      <c r="BNG159" s="26"/>
      <c r="BNH159" s="26"/>
      <c r="BNI159" s="26"/>
      <c r="BNJ159" s="26"/>
      <c r="BNK159" s="26"/>
      <c r="BNL159" s="26"/>
      <c r="BNM159" s="26"/>
      <c r="BNN159" s="26"/>
      <c r="BNO159" s="26"/>
      <c r="BNP159" s="26"/>
      <c r="BNQ159" s="26"/>
      <c r="BNR159" s="26"/>
      <c r="BNS159" s="26"/>
      <c r="BNT159" s="26"/>
      <c r="BNU159" s="26"/>
      <c r="BNV159" s="26"/>
      <c r="BNW159" s="26"/>
      <c r="BNX159" s="26"/>
      <c r="BNY159" s="26"/>
      <c r="BNZ159" s="26"/>
      <c r="BOA159" s="26"/>
      <c r="BOB159" s="26"/>
      <c r="BOC159" s="26"/>
      <c r="BOD159" s="26"/>
      <c r="BOE159" s="26"/>
      <c r="BOF159" s="26"/>
      <c r="BOG159" s="26"/>
      <c r="BOH159" s="26"/>
      <c r="BOI159" s="26"/>
      <c r="BOJ159" s="26"/>
      <c r="BOK159" s="26"/>
      <c r="BOL159" s="26"/>
      <c r="BOM159" s="26"/>
      <c r="BON159" s="26"/>
      <c r="BOO159" s="26"/>
      <c r="BOP159" s="26"/>
      <c r="BOQ159" s="26"/>
      <c r="BOR159" s="26"/>
      <c r="BOS159" s="26"/>
      <c r="BOT159" s="26"/>
      <c r="BOU159" s="26"/>
      <c r="BOV159" s="26"/>
      <c r="BOW159" s="26"/>
      <c r="BOX159" s="26"/>
      <c r="BOY159" s="26"/>
      <c r="BOZ159" s="26"/>
      <c r="BPA159" s="26"/>
      <c r="BPB159" s="26"/>
      <c r="BPC159" s="26"/>
      <c r="BPD159" s="26"/>
      <c r="BPE159" s="26"/>
      <c r="BPF159" s="26"/>
      <c r="BPG159" s="26"/>
      <c r="BPH159" s="26"/>
      <c r="BPI159" s="26"/>
      <c r="BPJ159" s="26"/>
      <c r="BPK159" s="26"/>
      <c r="BPL159" s="26"/>
      <c r="BPM159" s="26"/>
      <c r="BPN159" s="26"/>
      <c r="BPO159" s="26"/>
      <c r="BPP159" s="26"/>
      <c r="BPQ159" s="26"/>
      <c r="BPR159" s="26"/>
      <c r="BPS159" s="26"/>
      <c r="BPT159" s="26"/>
      <c r="BPU159" s="26"/>
      <c r="BPV159" s="26"/>
      <c r="BPW159" s="26"/>
      <c r="BPX159" s="26"/>
      <c r="BPY159" s="26"/>
      <c r="BPZ159" s="26"/>
      <c r="BQA159" s="26"/>
      <c r="BQB159" s="26"/>
      <c r="BQC159" s="26"/>
      <c r="BQD159" s="26"/>
      <c r="BQE159" s="26"/>
      <c r="BQF159" s="26"/>
      <c r="BQG159" s="26"/>
      <c r="BQH159" s="26"/>
      <c r="BQI159" s="26"/>
      <c r="BQJ159" s="26"/>
      <c r="BQK159" s="26"/>
      <c r="BQL159" s="26"/>
      <c r="BQM159" s="26"/>
      <c r="BQN159" s="26"/>
      <c r="BQO159" s="26"/>
      <c r="BQP159" s="26"/>
      <c r="BQQ159" s="26"/>
      <c r="BQR159" s="26"/>
      <c r="BQS159" s="26"/>
      <c r="BQT159" s="26"/>
      <c r="BQU159" s="26"/>
      <c r="BQV159" s="26"/>
      <c r="BQW159" s="26"/>
      <c r="BQX159" s="26"/>
      <c r="BQY159" s="26"/>
      <c r="BQZ159" s="26"/>
      <c r="BRA159" s="26"/>
      <c r="BRB159" s="26"/>
      <c r="BRC159" s="26"/>
      <c r="BRD159" s="26"/>
      <c r="BRE159" s="26"/>
      <c r="BRF159" s="26"/>
      <c r="BRG159" s="26"/>
      <c r="BRH159" s="26"/>
      <c r="BRI159" s="26"/>
      <c r="BRJ159" s="26"/>
      <c r="BRK159" s="26"/>
      <c r="BRL159" s="26"/>
      <c r="BRM159" s="26"/>
      <c r="BRN159" s="26"/>
      <c r="BRO159" s="26"/>
      <c r="BRP159" s="26"/>
      <c r="BRQ159" s="26"/>
      <c r="BRR159" s="26"/>
      <c r="BRS159" s="26"/>
      <c r="BRT159" s="26"/>
      <c r="BRU159" s="26"/>
      <c r="BRV159" s="26"/>
      <c r="BRW159" s="26"/>
      <c r="BRX159" s="26"/>
      <c r="BRY159" s="26"/>
      <c r="BRZ159" s="26"/>
      <c r="BSA159" s="26"/>
      <c r="BSB159" s="26"/>
      <c r="BSC159" s="26"/>
      <c r="BSD159" s="26"/>
      <c r="BSE159" s="26"/>
      <c r="BSF159" s="26"/>
      <c r="BSG159" s="26"/>
      <c r="BSH159" s="26"/>
      <c r="BSI159" s="26"/>
      <c r="BSJ159" s="26"/>
      <c r="BSK159" s="26"/>
      <c r="BSL159" s="26"/>
      <c r="BSM159" s="26"/>
      <c r="BSN159" s="26"/>
      <c r="BSO159" s="26"/>
      <c r="BSP159" s="26"/>
      <c r="BSQ159" s="26"/>
      <c r="BSR159" s="26"/>
      <c r="BSS159" s="26"/>
      <c r="BST159" s="26"/>
      <c r="BSU159" s="26"/>
      <c r="BSV159" s="26"/>
      <c r="BSW159" s="26"/>
      <c r="BSX159" s="26"/>
      <c r="BSY159" s="26"/>
      <c r="BSZ159" s="26"/>
      <c r="BTA159" s="26"/>
      <c r="BTB159" s="26"/>
      <c r="BTC159" s="26"/>
      <c r="BTD159" s="26"/>
      <c r="BTE159" s="26"/>
      <c r="BTF159" s="26"/>
      <c r="BTG159" s="26"/>
      <c r="BTH159" s="26"/>
      <c r="BTI159" s="26"/>
      <c r="BTJ159" s="26"/>
      <c r="BTK159" s="26"/>
      <c r="BTL159" s="26"/>
      <c r="BTM159" s="26"/>
      <c r="BTN159" s="26"/>
      <c r="BTO159" s="26"/>
      <c r="BTP159" s="26"/>
      <c r="BTQ159" s="26"/>
      <c r="BTR159" s="26"/>
      <c r="BTS159" s="26"/>
      <c r="BTT159" s="26"/>
      <c r="BTU159" s="26"/>
      <c r="BTV159" s="26"/>
      <c r="BTW159" s="26"/>
      <c r="BTX159" s="26"/>
      <c r="BTY159" s="26"/>
      <c r="BTZ159" s="26"/>
      <c r="BUA159" s="26"/>
    </row>
    <row r="160" spans="1:1899" ht="45" customHeight="1" x14ac:dyDescent="0.25">
      <c r="A160" s="38" t="s">
        <v>82</v>
      </c>
      <c r="B160" s="49" t="s">
        <v>166</v>
      </c>
      <c r="C160" s="38" t="s">
        <v>9</v>
      </c>
      <c r="D160" s="49" t="s">
        <v>167</v>
      </c>
      <c r="E160" s="49" t="s">
        <v>168</v>
      </c>
      <c r="F160" s="49" t="s">
        <v>19</v>
      </c>
      <c r="G160" s="18">
        <f>G161+G162</f>
        <v>601.29999999999995</v>
      </c>
      <c r="H160" s="37">
        <v>44531</v>
      </c>
      <c r="I160" s="18">
        <f t="shared" ref="I160:J160" si="17">I161+I162</f>
        <v>313</v>
      </c>
      <c r="J160" s="18">
        <f t="shared" si="17"/>
        <v>301</v>
      </c>
      <c r="K160" s="18">
        <f t="shared" ref="K160:M160" si="18">K161+K162</f>
        <v>388542.13</v>
      </c>
      <c r="L160" s="18">
        <f t="shared" si="18"/>
        <v>195438.5</v>
      </c>
      <c r="M160" s="18">
        <f t="shared" si="18"/>
        <v>187383</v>
      </c>
    </row>
    <row r="161" spans="1:13" ht="57.75" customHeight="1" x14ac:dyDescent="0.25">
      <c r="A161" s="34" t="s">
        <v>82</v>
      </c>
      <c r="B161" s="48" t="s">
        <v>166</v>
      </c>
      <c r="C161" s="48" t="s">
        <v>24</v>
      </c>
      <c r="D161" s="48" t="s">
        <v>169</v>
      </c>
      <c r="E161" s="48" t="s">
        <v>168</v>
      </c>
      <c r="F161" s="48" t="s">
        <v>19</v>
      </c>
      <c r="G161" s="34">
        <v>575.29999999999995</v>
      </c>
      <c r="H161" s="37">
        <v>44531</v>
      </c>
      <c r="I161" s="60">
        <v>287</v>
      </c>
      <c r="J161" s="61">
        <v>275</v>
      </c>
      <c r="K161" s="15">
        <v>386673.88</v>
      </c>
      <c r="L161" s="15">
        <v>194006</v>
      </c>
      <c r="M161" s="15">
        <v>186006</v>
      </c>
    </row>
    <row r="162" spans="1:13" ht="43.5" customHeight="1" x14ac:dyDescent="0.25">
      <c r="A162" s="34" t="s">
        <v>82</v>
      </c>
      <c r="B162" s="48" t="s">
        <v>166</v>
      </c>
      <c r="C162" s="48" t="s">
        <v>24</v>
      </c>
      <c r="D162" s="48" t="s">
        <v>170</v>
      </c>
      <c r="E162" s="48" t="s">
        <v>168</v>
      </c>
      <c r="F162" s="48" t="s">
        <v>19</v>
      </c>
      <c r="G162" s="34">
        <v>26</v>
      </c>
      <c r="H162" s="37">
        <v>44531</v>
      </c>
      <c r="I162" s="15">
        <f t="shared" ref="I162" si="19">G162</f>
        <v>26</v>
      </c>
      <c r="J162" s="15">
        <f t="shared" ref="J162" si="20">G162</f>
        <v>26</v>
      </c>
      <c r="K162" s="15">
        <v>1868.25</v>
      </c>
      <c r="L162" s="15">
        <v>1432.5</v>
      </c>
      <c r="M162" s="15">
        <v>1377</v>
      </c>
    </row>
    <row r="163" spans="1:13" ht="44.25" customHeight="1" x14ac:dyDescent="0.25">
      <c r="A163" s="38" t="s">
        <v>82</v>
      </c>
      <c r="B163" s="49">
        <v>40204</v>
      </c>
      <c r="C163" s="38" t="s">
        <v>9</v>
      </c>
      <c r="D163" s="49" t="s">
        <v>171</v>
      </c>
      <c r="E163" s="49" t="s">
        <v>172</v>
      </c>
      <c r="F163" s="49" t="s">
        <v>33</v>
      </c>
      <c r="G163" s="38">
        <f>G164</f>
        <v>922</v>
      </c>
      <c r="H163" s="43">
        <v>44531</v>
      </c>
      <c r="I163" s="38">
        <f>I164</f>
        <v>498</v>
      </c>
      <c r="J163" s="38">
        <f>J164</f>
        <v>498</v>
      </c>
      <c r="K163" s="18">
        <f>K164</f>
        <v>231506.92</v>
      </c>
      <c r="L163" s="18">
        <f t="shared" ref="L163:M163" si="21">L164</f>
        <v>60000</v>
      </c>
      <c r="M163" s="18">
        <f t="shared" si="21"/>
        <v>60000</v>
      </c>
    </row>
    <row r="164" spans="1:13" ht="45.75" customHeight="1" x14ac:dyDescent="0.25">
      <c r="A164" s="34" t="s">
        <v>82</v>
      </c>
      <c r="B164" s="48">
        <v>40204</v>
      </c>
      <c r="C164" s="48" t="s">
        <v>24</v>
      </c>
      <c r="D164" s="48" t="s">
        <v>171</v>
      </c>
      <c r="E164" s="48" t="s">
        <v>172</v>
      </c>
      <c r="F164" s="48" t="s">
        <v>33</v>
      </c>
      <c r="G164" s="34">
        <v>922</v>
      </c>
      <c r="H164" s="37">
        <v>44531</v>
      </c>
      <c r="I164" s="34">
        <v>498</v>
      </c>
      <c r="J164" s="34">
        <v>498</v>
      </c>
      <c r="K164" s="15">
        <v>231506.92</v>
      </c>
      <c r="L164" s="15">
        <v>60000</v>
      </c>
      <c r="M164" s="15">
        <v>60000</v>
      </c>
    </row>
    <row r="165" spans="1:13" ht="45.75" customHeight="1" x14ac:dyDescent="0.25">
      <c r="A165" s="38" t="s">
        <v>82</v>
      </c>
      <c r="B165" s="49" t="s">
        <v>173</v>
      </c>
      <c r="C165" s="38" t="s">
        <v>9</v>
      </c>
      <c r="D165" s="49" t="s">
        <v>174</v>
      </c>
      <c r="E165" s="49" t="s">
        <v>175</v>
      </c>
      <c r="F165" s="49" t="s">
        <v>33</v>
      </c>
      <c r="G165" s="38">
        <f>G166</f>
        <v>18</v>
      </c>
      <c r="H165" s="43">
        <v>44531</v>
      </c>
      <c r="I165" s="38">
        <f t="shared" ref="I165:I172" si="22">G165</f>
        <v>18</v>
      </c>
      <c r="J165" s="38">
        <f>G165</f>
        <v>18</v>
      </c>
      <c r="K165" s="18">
        <f>K166</f>
        <v>12797.91</v>
      </c>
      <c r="L165" s="18">
        <f t="shared" ref="L165:M165" si="23">L166</f>
        <v>12298</v>
      </c>
      <c r="M165" s="18">
        <f t="shared" si="23"/>
        <v>12298</v>
      </c>
    </row>
    <row r="166" spans="1:13" ht="43.5" customHeight="1" x14ac:dyDescent="0.25">
      <c r="A166" s="34" t="s">
        <v>82</v>
      </c>
      <c r="B166" s="48" t="s">
        <v>173</v>
      </c>
      <c r="C166" s="48" t="s">
        <v>24</v>
      </c>
      <c r="D166" s="48" t="s">
        <v>176</v>
      </c>
      <c r="E166" s="48" t="s">
        <v>175</v>
      </c>
      <c r="F166" s="48" t="s">
        <v>33</v>
      </c>
      <c r="G166" s="34">
        <v>18</v>
      </c>
      <c r="H166" s="37">
        <v>44531</v>
      </c>
      <c r="I166" s="34">
        <f t="shared" si="22"/>
        <v>18</v>
      </c>
      <c r="J166" s="34">
        <f>G166</f>
        <v>18</v>
      </c>
      <c r="K166" s="15">
        <v>12797.91</v>
      </c>
      <c r="L166" s="15">
        <v>12298</v>
      </c>
      <c r="M166" s="15">
        <v>12298</v>
      </c>
    </row>
    <row r="167" spans="1:13" ht="69.75" customHeight="1" x14ac:dyDescent="0.25">
      <c r="A167" s="38" t="s">
        <v>82</v>
      </c>
      <c r="B167" s="49" t="s">
        <v>177</v>
      </c>
      <c r="C167" s="38" t="s">
        <v>9</v>
      </c>
      <c r="D167" s="49" t="s">
        <v>178</v>
      </c>
      <c r="E167" s="49" t="s">
        <v>179</v>
      </c>
      <c r="F167" s="49" t="s">
        <v>19</v>
      </c>
      <c r="G167" s="38">
        <f>G168</f>
        <v>0.2</v>
      </c>
      <c r="H167" s="43">
        <v>44531</v>
      </c>
      <c r="I167" s="38" t="str">
        <f t="shared" ref="I167:J167" si="24">I168</f>
        <v>0</v>
      </c>
      <c r="J167" s="38" t="str">
        <f t="shared" si="24"/>
        <v>0</v>
      </c>
      <c r="K167" s="18">
        <f>K168</f>
        <v>23000</v>
      </c>
      <c r="L167" s="18">
        <f t="shared" ref="L167:M167" si="25">L168</f>
        <v>0</v>
      </c>
      <c r="M167" s="18">
        <f t="shared" si="25"/>
        <v>0</v>
      </c>
    </row>
    <row r="168" spans="1:13" ht="38.25" x14ac:dyDescent="0.25">
      <c r="A168" s="34" t="s">
        <v>82</v>
      </c>
      <c r="B168" s="48" t="s">
        <v>177</v>
      </c>
      <c r="C168" s="34" t="s">
        <v>180</v>
      </c>
      <c r="D168" s="48" t="s">
        <v>181</v>
      </c>
      <c r="E168" s="48" t="s">
        <v>179</v>
      </c>
      <c r="F168" s="48" t="s">
        <v>19</v>
      </c>
      <c r="G168" s="34">
        <v>0.2</v>
      </c>
      <c r="H168" s="37">
        <v>44531</v>
      </c>
      <c r="I168" s="34" t="s">
        <v>245</v>
      </c>
      <c r="J168" s="34" t="s">
        <v>245</v>
      </c>
      <c r="K168" s="15">
        <v>23000</v>
      </c>
      <c r="L168" s="15">
        <v>0</v>
      </c>
      <c r="M168" s="15">
        <v>0</v>
      </c>
    </row>
    <row r="169" spans="1:13" ht="32.25" customHeight="1" x14ac:dyDescent="0.25">
      <c r="A169" s="38" t="s">
        <v>82</v>
      </c>
      <c r="B169" s="49" t="s">
        <v>182</v>
      </c>
      <c r="C169" s="38" t="s">
        <v>9</v>
      </c>
      <c r="D169" s="49" t="s">
        <v>183</v>
      </c>
      <c r="E169" s="49" t="s">
        <v>184</v>
      </c>
      <c r="F169" s="49" t="s">
        <v>33</v>
      </c>
      <c r="G169" s="38">
        <f>G170</f>
        <v>17</v>
      </c>
      <c r="H169" s="43">
        <v>44531</v>
      </c>
      <c r="I169" s="38">
        <f t="shared" si="22"/>
        <v>17</v>
      </c>
      <c r="J169" s="38">
        <f>G169</f>
        <v>17</v>
      </c>
      <c r="K169" s="18">
        <f>K170+K171</f>
        <v>13778.7</v>
      </c>
      <c r="L169" s="18">
        <f t="shared" ref="L169:M169" si="26">L170+L171</f>
        <v>0</v>
      </c>
      <c r="M169" s="18">
        <f t="shared" si="26"/>
        <v>0</v>
      </c>
    </row>
    <row r="170" spans="1:13" ht="32.25" customHeight="1" x14ac:dyDescent="0.25">
      <c r="A170" s="34" t="s">
        <v>82</v>
      </c>
      <c r="B170" s="48" t="s">
        <v>182</v>
      </c>
      <c r="C170" s="34" t="s">
        <v>62</v>
      </c>
      <c r="D170" s="48" t="s">
        <v>183</v>
      </c>
      <c r="E170" s="48" t="s">
        <v>185</v>
      </c>
      <c r="F170" s="48" t="s">
        <v>33</v>
      </c>
      <c r="G170" s="34">
        <v>17</v>
      </c>
      <c r="H170" s="37">
        <v>44531</v>
      </c>
      <c r="I170" s="38" t="str">
        <f t="shared" ref="I170" si="27">I171</f>
        <v>0</v>
      </c>
      <c r="J170" s="38" t="str">
        <f t="shared" ref="J170" si="28">J171</f>
        <v>0</v>
      </c>
      <c r="K170" s="15">
        <v>13282</v>
      </c>
      <c r="L170" s="15">
        <v>0</v>
      </c>
      <c r="M170" s="15">
        <v>0</v>
      </c>
    </row>
    <row r="171" spans="1:13" ht="50.25" customHeight="1" x14ac:dyDescent="0.25">
      <c r="A171" s="34" t="s">
        <v>82</v>
      </c>
      <c r="B171" s="48" t="s">
        <v>182</v>
      </c>
      <c r="C171" s="34" t="s">
        <v>62</v>
      </c>
      <c r="D171" s="48" t="s">
        <v>186</v>
      </c>
      <c r="E171" s="48" t="s">
        <v>185</v>
      </c>
      <c r="F171" s="48" t="s">
        <v>33</v>
      </c>
      <c r="G171" s="34">
        <v>17</v>
      </c>
      <c r="H171" s="37">
        <v>44531</v>
      </c>
      <c r="I171" s="34" t="s">
        <v>245</v>
      </c>
      <c r="J171" s="34" t="s">
        <v>245</v>
      </c>
      <c r="K171" s="15">
        <v>496.7</v>
      </c>
      <c r="L171" s="15">
        <v>0</v>
      </c>
      <c r="M171" s="15">
        <v>0</v>
      </c>
    </row>
    <row r="172" spans="1:13" ht="38.25" x14ac:dyDescent="0.25">
      <c r="A172" s="38" t="s">
        <v>82</v>
      </c>
      <c r="B172" s="49" t="s">
        <v>187</v>
      </c>
      <c r="C172" s="38" t="s">
        <v>9</v>
      </c>
      <c r="D172" s="49" t="s">
        <v>189</v>
      </c>
      <c r="E172" s="49" t="s">
        <v>190</v>
      </c>
      <c r="F172" s="49" t="s">
        <v>191</v>
      </c>
      <c r="G172" s="62">
        <v>7792660</v>
      </c>
      <c r="H172" s="43">
        <v>44531</v>
      </c>
      <c r="I172" s="62">
        <f t="shared" si="22"/>
        <v>7792660</v>
      </c>
      <c r="J172" s="62">
        <f>G172</f>
        <v>7792660</v>
      </c>
      <c r="K172" s="18">
        <f>K173</f>
        <v>634827.73</v>
      </c>
      <c r="L172" s="18">
        <f t="shared" ref="L172:M172" si="29">L173</f>
        <v>654438.42000000004</v>
      </c>
      <c r="M172" s="18">
        <f t="shared" si="29"/>
        <v>654438.42000000004</v>
      </c>
    </row>
    <row r="173" spans="1:13" ht="38.25" x14ac:dyDescent="0.25">
      <c r="A173" s="34" t="s">
        <v>82</v>
      </c>
      <c r="B173" s="48" t="s">
        <v>187</v>
      </c>
      <c r="C173" s="34" t="s">
        <v>62</v>
      </c>
      <c r="D173" s="48" t="s">
        <v>192</v>
      </c>
      <c r="E173" s="48" t="s">
        <v>190</v>
      </c>
      <c r="F173" s="48" t="s">
        <v>191</v>
      </c>
      <c r="G173" s="63">
        <v>7792660</v>
      </c>
      <c r="H173" s="37">
        <v>44531</v>
      </c>
      <c r="I173" s="63">
        <f t="shared" ref="I173" si="30">G173</f>
        <v>7792660</v>
      </c>
      <c r="J173" s="63">
        <f t="shared" ref="J173" si="31">G173</f>
        <v>7792660</v>
      </c>
      <c r="K173" s="15">
        <v>634827.73</v>
      </c>
      <c r="L173" s="15">
        <v>654438.42000000004</v>
      </c>
      <c r="M173" s="15">
        <v>654438.42000000004</v>
      </c>
    </row>
    <row r="174" spans="1:13" ht="38.25" customHeight="1" x14ac:dyDescent="0.25">
      <c r="A174" s="38" t="s">
        <v>82</v>
      </c>
      <c r="B174" s="49" t="s">
        <v>188</v>
      </c>
      <c r="C174" s="38" t="s">
        <v>9</v>
      </c>
      <c r="D174" s="49" t="s">
        <v>193</v>
      </c>
      <c r="E174" s="49" t="s">
        <v>184</v>
      </c>
      <c r="F174" s="48" t="s">
        <v>33</v>
      </c>
      <c r="G174" s="38">
        <v>2</v>
      </c>
      <c r="H174" s="43">
        <v>44531</v>
      </c>
      <c r="I174" s="18" t="str">
        <f>I175</f>
        <v>0</v>
      </c>
      <c r="J174" s="18" t="str">
        <f>J175</f>
        <v>0</v>
      </c>
      <c r="K174" s="18">
        <f>K175</f>
        <v>108097.21</v>
      </c>
      <c r="L174" s="18">
        <f t="shared" ref="L174:M174" si="32">L175</f>
        <v>0</v>
      </c>
      <c r="M174" s="18">
        <f t="shared" si="32"/>
        <v>0</v>
      </c>
    </row>
    <row r="175" spans="1:13" ht="37.5" customHeight="1" x14ac:dyDescent="0.25">
      <c r="A175" s="34" t="s">
        <v>82</v>
      </c>
      <c r="B175" s="48" t="s">
        <v>188</v>
      </c>
      <c r="C175" s="34" t="s">
        <v>62</v>
      </c>
      <c r="D175" s="48" t="s">
        <v>194</v>
      </c>
      <c r="E175" s="48" t="s">
        <v>184</v>
      </c>
      <c r="F175" s="48" t="s">
        <v>33</v>
      </c>
      <c r="G175" s="34">
        <v>2</v>
      </c>
      <c r="H175" s="37">
        <v>44531</v>
      </c>
      <c r="I175" s="34" t="s">
        <v>245</v>
      </c>
      <c r="J175" s="34" t="s">
        <v>245</v>
      </c>
      <c r="K175" s="15">
        <v>108097.21</v>
      </c>
      <c r="L175" s="15">
        <v>0</v>
      </c>
      <c r="M175" s="15">
        <v>0</v>
      </c>
    </row>
    <row r="176" spans="1:13" ht="45" customHeight="1" x14ac:dyDescent="0.25">
      <c r="A176" s="38" t="s">
        <v>195</v>
      </c>
      <c r="B176" s="38" t="s">
        <v>9</v>
      </c>
      <c r="C176" s="38" t="s">
        <v>9</v>
      </c>
      <c r="D176" s="49" t="s">
        <v>196</v>
      </c>
      <c r="E176" s="38" t="s">
        <v>197</v>
      </c>
      <c r="F176" s="49" t="s">
        <v>198</v>
      </c>
      <c r="G176" s="18">
        <f>G179+G181</f>
        <v>107678.6446</v>
      </c>
      <c r="H176" s="43">
        <v>44531</v>
      </c>
      <c r="I176" s="18">
        <f t="shared" ref="I176:I192" si="33">G176</f>
        <v>107678.6446</v>
      </c>
      <c r="J176" s="18">
        <f t="shared" ref="J176:J192" si="34">G176</f>
        <v>107678.6446</v>
      </c>
      <c r="K176" s="18">
        <f>K177+K179+K181+K183+K185+K187+K189+K191+K193</f>
        <v>746520.49000000011</v>
      </c>
      <c r="L176" s="18">
        <f>L177+L179+L181+L183+L185+L187+L189+L191</f>
        <v>797942.1</v>
      </c>
      <c r="M176" s="18">
        <f t="shared" ref="M176" si="35">M177+M179+M181+M183+M185+M187+M189+M191</f>
        <v>791700.4</v>
      </c>
    </row>
    <row r="177" spans="1:13" ht="36.75" customHeight="1" x14ac:dyDescent="0.25">
      <c r="A177" s="34" t="s">
        <v>195</v>
      </c>
      <c r="B177" s="49">
        <v>40306</v>
      </c>
      <c r="C177" s="38" t="s">
        <v>9</v>
      </c>
      <c r="D177" s="49" t="s">
        <v>183</v>
      </c>
      <c r="E177" s="38" t="s">
        <v>205</v>
      </c>
      <c r="F177" s="48" t="s">
        <v>33</v>
      </c>
      <c r="G177" s="99">
        <v>100</v>
      </c>
      <c r="H177" s="43">
        <v>44531</v>
      </c>
      <c r="I177" s="18" t="str">
        <f>I178</f>
        <v>0</v>
      </c>
      <c r="J177" s="18" t="str">
        <f>J178</f>
        <v>0</v>
      </c>
      <c r="K177" s="18">
        <f>K178</f>
        <v>35229.599999999999</v>
      </c>
      <c r="L177" s="18">
        <f t="shared" ref="L177:M177" si="36">L178</f>
        <v>0</v>
      </c>
      <c r="M177" s="18">
        <f t="shared" si="36"/>
        <v>0</v>
      </c>
    </row>
    <row r="178" spans="1:13" ht="39" customHeight="1" x14ac:dyDescent="0.25">
      <c r="A178" s="34" t="s">
        <v>195</v>
      </c>
      <c r="B178" s="48">
        <v>40306</v>
      </c>
      <c r="C178" s="34" t="s">
        <v>80</v>
      </c>
      <c r="D178" s="48" t="s">
        <v>201</v>
      </c>
      <c r="E178" s="34" t="s">
        <v>205</v>
      </c>
      <c r="F178" s="48" t="s">
        <v>33</v>
      </c>
      <c r="G178" s="101">
        <v>100</v>
      </c>
      <c r="H178" s="37">
        <v>44531</v>
      </c>
      <c r="I178" s="38" t="s">
        <v>245</v>
      </c>
      <c r="J178" s="38" t="s">
        <v>245</v>
      </c>
      <c r="K178" s="15">
        <v>35229.599999999999</v>
      </c>
      <c r="L178" s="15">
        <v>0</v>
      </c>
      <c r="M178" s="15">
        <v>0</v>
      </c>
    </row>
    <row r="179" spans="1:13" ht="78" customHeight="1" x14ac:dyDescent="0.25">
      <c r="A179" s="38" t="s">
        <v>195</v>
      </c>
      <c r="B179" s="49">
        <v>40401</v>
      </c>
      <c r="C179" s="38" t="s">
        <v>9</v>
      </c>
      <c r="D179" s="49" t="s">
        <v>202</v>
      </c>
      <c r="E179" s="49" t="s">
        <v>197</v>
      </c>
      <c r="F179" s="49" t="s">
        <v>198</v>
      </c>
      <c r="G179" s="102">
        <f>G180</f>
        <v>2878.3607999999999</v>
      </c>
      <c r="H179" s="43">
        <v>44531</v>
      </c>
      <c r="I179" s="18">
        <f t="shared" si="33"/>
        <v>2878.3607999999999</v>
      </c>
      <c r="J179" s="18">
        <f t="shared" si="34"/>
        <v>2878.3607999999999</v>
      </c>
      <c r="K179" s="18">
        <f>K180</f>
        <v>465068.02</v>
      </c>
      <c r="L179" s="18">
        <f t="shared" ref="L179:M179" si="37">L180</f>
        <v>400000</v>
      </c>
      <c r="M179" s="18">
        <f t="shared" si="37"/>
        <v>400000</v>
      </c>
    </row>
    <row r="180" spans="1:13" ht="53.25" customHeight="1" x14ac:dyDescent="0.25">
      <c r="A180" s="34" t="s">
        <v>195</v>
      </c>
      <c r="B180" s="48">
        <v>40401</v>
      </c>
      <c r="C180" s="34" t="s">
        <v>203</v>
      </c>
      <c r="D180" s="48" t="s">
        <v>204</v>
      </c>
      <c r="E180" s="48" t="s">
        <v>197</v>
      </c>
      <c r="F180" s="48" t="s">
        <v>198</v>
      </c>
      <c r="G180" s="100">
        <v>2878.3607999999999</v>
      </c>
      <c r="H180" s="37">
        <v>44531</v>
      </c>
      <c r="I180" s="15">
        <f t="shared" si="33"/>
        <v>2878.3607999999999</v>
      </c>
      <c r="J180" s="15">
        <f t="shared" si="34"/>
        <v>2878.3607999999999</v>
      </c>
      <c r="K180" s="15">
        <v>465068.02</v>
      </c>
      <c r="L180" s="15">
        <v>400000</v>
      </c>
      <c r="M180" s="15">
        <v>400000</v>
      </c>
    </row>
    <row r="181" spans="1:13" ht="76.5" customHeight="1" x14ac:dyDescent="0.25">
      <c r="A181" s="38" t="s">
        <v>195</v>
      </c>
      <c r="B181" s="49">
        <v>40402</v>
      </c>
      <c r="C181" s="38" t="s">
        <v>9</v>
      </c>
      <c r="D181" s="49" t="s">
        <v>206</v>
      </c>
      <c r="E181" s="49" t="s">
        <v>197</v>
      </c>
      <c r="F181" s="49" t="s">
        <v>198</v>
      </c>
      <c r="G181" s="104">
        <f>G182</f>
        <v>104800.2838</v>
      </c>
      <c r="H181" s="43">
        <v>44531</v>
      </c>
      <c r="I181" s="19">
        <f t="shared" si="33"/>
        <v>104800.2838</v>
      </c>
      <c r="J181" s="19">
        <f t="shared" si="34"/>
        <v>104800.2838</v>
      </c>
      <c r="K181" s="18">
        <f>K182</f>
        <v>3560</v>
      </c>
      <c r="L181" s="18">
        <f t="shared" ref="L181:M181" si="38">L182</f>
        <v>3560</v>
      </c>
      <c r="M181" s="18">
        <f t="shared" si="38"/>
        <v>3560</v>
      </c>
    </row>
    <row r="182" spans="1:13" ht="60" customHeight="1" x14ac:dyDescent="0.25">
      <c r="A182" s="34" t="s">
        <v>195</v>
      </c>
      <c r="B182" s="48">
        <v>40402</v>
      </c>
      <c r="C182" s="34" t="s">
        <v>203</v>
      </c>
      <c r="D182" s="48" t="s">
        <v>207</v>
      </c>
      <c r="E182" s="48" t="s">
        <v>197</v>
      </c>
      <c r="F182" s="48" t="s">
        <v>198</v>
      </c>
      <c r="G182" s="103">
        <v>104800.2838</v>
      </c>
      <c r="H182" s="37">
        <v>44531</v>
      </c>
      <c r="I182" s="19">
        <f t="shared" si="33"/>
        <v>104800.2838</v>
      </c>
      <c r="J182" s="19">
        <f t="shared" si="34"/>
        <v>104800.2838</v>
      </c>
      <c r="K182" s="15">
        <v>3560</v>
      </c>
      <c r="L182" s="15">
        <v>3560</v>
      </c>
      <c r="M182" s="15">
        <v>3560</v>
      </c>
    </row>
    <row r="183" spans="1:13" ht="38.25" x14ac:dyDescent="0.25">
      <c r="A183" s="38" t="s">
        <v>195</v>
      </c>
      <c r="B183" s="49">
        <v>40403</v>
      </c>
      <c r="C183" s="38" t="s">
        <v>9</v>
      </c>
      <c r="D183" s="49" t="s">
        <v>208</v>
      </c>
      <c r="E183" s="38" t="s">
        <v>209</v>
      </c>
      <c r="F183" s="49" t="s">
        <v>33</v>
      </c>
      <c r="G183" s="99">
        <v>1</v>
      </c>
      <c r="H183" s="43">
        <v>44531</v>
      </c>
      <c r="I183" s="19">
        <f t="shared" si="33"/>
        <v>1</v>
      </c>
      <c r="J183" s="19">
        <f t="shared" si="34"/>
        <v>1</v>
      </c>
      <c r="K183" s="18">
        <f>K184</f>
        <v>9705</v>
      </c>
      <c r="L183" s="18">
        <f t="shared" ref="L183:M183" si="39">L184</f>
        <v>10800</v>
      </c>
      <c r="M183" s="18">
        <f t="shared" si="39"/>
        <v>10800</v>
      </c>
    </row>
    <row r="184" spans="1:13" ht="38.25" x14ac:dyDescent="0.25">
      <c r="A184" s="34" t="s">
        <v>195</v>
      </c>
      <c r="B184" s="48">
        <v>40403</v>
      </c>
      <c r="C184" s="34" t="s">
        <v>203</v>
      </c>
      <c r="D184" s="48" t="s">
        <v>210</v>
      </c>
      <c r="E184" s="34" t="s">
        <v>209</v>
      </c>
      <c r="F184" s="48" t="s">
        <v>33</v>
      </c>
      <c r="G184" s="101">
        <v>1</v>
      </c>
      <c r="H184" s="37">
        <v>44531</v>
      </c>
      <c r="I184" s="19">
        <f t="shared" si="33"/>
        <v>1</v>
      </c>
      <c r="J184" s="19">
        <f t="shared" si="34"/>
        <v>1</v>
      </c>
      <c r="K184" s="15">
        <v>9705</v>
      </c>
      <c r="L184" s="15">
        <v>10800</v>
      </c>
      <c r="M184" s="15">
        <v>10800</v>
      </c>
    </row>
    <row r="185" spans="1:13" ht="91.5" customHeight="1" x14ac:dyDescent="0.25">
      <c r="A185" s="38" t="s">
        <v>195</v>
      </c>
      <c r="B185" s="49" t="s">
        <v>199</v>
      </c>
      <c r="C185" s="38" t="s">
        <v>9</v>
      </c>
      <c r="D185" s="49" t="s">
        <v>211</v>
      </c>
      <c r="E185" s="49" t="s">
        <v>212</v>
      </c>
      <c r="F185" s="49" t="s">
        <v>213</v>
      </c>
      <c r="G185" s="38">
        <f>G186</f>
        <v>25228</v>
      </c>
      <c r="H185" s="43">
        <v>44531</v>
      </c>
      <c r="I185" s="19">
        <f t="shared" si="33"/>
        <v>25228</v>
      </c>
      <c r="J185" s="19">
        <f t="shared" si="34"/>
        <v>25228</v>
      </c>
      <c r="K185" s="18">
        <f>K186</f>
        <v>118201.25</v>
      </c>
      <c r="L185" s="18">
        <f t="shared" ref="L185:M185" si="40">L186</f>
        <v>133582.1</v>
      </c>
      <c r="M185" s="18">
        <f t="shared" si="40"/>
        <v>127340.4</v>
      </c>
    </row>
    <row r="186" spans="1:13" ht="96" customHeight="1" x14ac:dyDescent="0.25">
      <c r="A186" s="34" t="s">
        <v>195</v>
      </c>
      <c r="B186" s="48" t="s">
        <v>199</v>
      </c>
      <c r="C186" s="34" t="s">
        <v>180</v>
      </c>
      <c r="D186" s="48" t="s">
        <v>214</v>
      </c>
      <c r="E186" s="48" t="s">
        <v>212</v>
      </c>
      <c r="F186" s="48" t="s">
        <v>213</v>
      </c>
      <c r="G186" s="34">
        <v>25228</v>
      </c>
      <c r="H186" s="37">
        <v>44532</v>
      </c>
      <c r="I186" s="19">
        <f t="shared" si="33"/>
        <v>25228</v>
      </c>
      <c r="J186" s="19">
        <f t="shared" si="34"/>
        <v>25228</v>
      </c>
      <c r="K186" s="15">
        <v>118201.25</v>
      </c>
      <c r="L186" s="15">
        <v>133582.1</v>
      </c>
      <c r="M186" s="15">
        <v>127340.4</v>
      </c>
    </row>
    <row r="187" spans="1:13" ht="32.25" customHeight="1" x14ac:dyDescent="0.25">
      <c r="A187" s="38" t="s">
        <v>195</v>
      </c>
      <c r="B187" s="49">
        <v>40412</v>
      </c>
      <c r="C187" s="38" t="s">
        <v>9</v>
      </c>
      <c r="D187" s="49" t="s">
        <v>215</v>
      </c>
      <c r="E187" s="49" t="s">
        <v>216</v>
      </c>
      <c r="F187" s="38" t="s">
        <v>217</v>
      </c>
      <c r="G187" s="38">
        <v>3000</v>
      </c>
      <c r="H187" s="43">
        <v>44532</v>
      </c>
      <c r="I187" s="19">
        <f>I188</f>
        <v>0</v>
      </c>
      <c r="J187" s="19">
        <f>J188</f>
        <v>0</v>
      </c>
      <c r="K187" s="18">
        <f>K188</f>
        <v>454</v>
      </c>
      <c r="L187" s="18">
        <f t="shared" ref="L187:M187" si="41">L188</f>
        <v>0</v>
      </c>
      <c r="M187" s="18">
        <f t="shared" si="41"/>
        <v>0</v>
      </c>
    </row>
    <row r="188" spans="1:13" ht="59.25" customHeight="1" x14ac:dyDescent="0.25">
      <c r="A188" s="34" t="s">
        <v>195</v>
      </c>
      <c r="B188" s="48">
        <v>40412</v>
      </c>
      <c r="C188" s="34" t="s">
        <v>203</v>
      </c>
      <c r="D188" s="48" t="s">
        <v>218</v>
      </c>
      <c r="E188" s="48" t="s">
        <v>216</v>
      </c>
      <c r="F188" s="34" t="s">
        <v>217</v>
      </c>
      <c r="G188" s="34">
        <v>3000</v>
      </c>
      <c r="H188" s="37">
        <v>44532</v>
      </c>
      <c r="I188" s="19">
        <v>0</v>
      </c>
      <c r="J188" s="19">
        <v>0</v>
      </c>
      <c r="K188" s="15">
        <v>454</v>
      </c>
      <c r="L188" s="15">
        <v>0</v>
      </c>
      <c r="M188" s="15">
        <v>0</v>
      </c>
    </row>
    <row r="189" spans="1:13" ht="138.75" customHeight="1" x14ac:dyDescent="0.25">
      <c r="A189" s="38" t="s">
        <v>195</v>
      </c>
      <c r="B189" s="49" t="s">
        <v>200</v>
      </c>
      <c r="C189" s="38" t="s">
        <v>9</v>
      </c>
      <c r="D189" s="49" t="s">
        <v>219</v>
      </c>
      <c r="E189" s="49" t="s">
        <v>205</v>
      </c>
      <c r="F189" s="49" t="s">
        <v>33</v>
      </c>
      <c r="G189" s="38">
        <v>10</v>
      </c>
      <c r="H189" s="43">
        <v>44531</v>
      </c>
      <c r="I189" s="19">
        <f t="shared" si="33"/>
        <v>10</v>
      </c>
      <c r="J189" s="19">
        <f t="shared" si="34"/>
        <v>10</v>
      </c>
      <c r="K189" s="18">
        <f>K190</f>
        <v>100000</v>
      </c>
      <c r="L189" s="18">
        <f t="shared" ref="L189:M189" si="42">L190</f>
        <v>250000</v>
      </c>
      <c r="M189" s="18">
        <f t="shared" si="42"/>
        <v>250000</v>
      </c>
    </row>
    <row r="190" spans="1:13" ht="102.75" customHeight="1" x14ac:dyDescent="0.25">
      <c r="A190" s="34" t="s">
        <v>195</v>
      </c>
      <c r="B190" s="48" t="s">
        <v>200</v>
      </c>
      <c r="C190" s="34" t="s">
        <v>180</v>
      </c>
      <c r="D190" s="48" t="s">
        <v>220</v>
      </c>
      <c r="E190" s="48" t="s">
        <v>205</v>
      </c>
      <c r="F190" s="48" t="s">
        <v>33</v>
      </c>
      <c r="G190" s="34">
        <v>10</v>
      </c>
      <c r="H190" s="37">
        <v>44531</v>
      </c>
      <c r="I190" s="19">
        <f t="shared" si="33"/>
        <v>10</v>
      </c>
      <c r="J190" s="19">
        <f t="shared" si="34"/>
        <v>10</v>
      </c>
      <c r="K190" s="15">
        <v>100000</v>
      </c>
      <c r="L190" s="15">
        <v>250000</v>
      </c>
      <c r="M190" s="15">
        <v>250000</v>
      </c>
    </row>
    <row r="191" spans="1:13" ht="48" customHeight="1" x14ac:dyDescent="0.25">
      <c r="A191" s="38" t="s">
        <v>195</v>
      </c>
      <c r="B191" s="49">
        <v>40429</v>
      </c>
      <c r="C191" s="38" t="s">
        <v>9</v>
      </c>
      <c r="D191" s="49" t="s">
        <v>38</v>
      </c>
      <c r="E191" s="38" t="s">
        <v>39</v>
      </c>
      <c r="F191" s="38" t="s">
        <v>33</v>
      </c>
      <c r="G191" s="64"/>
      <c r="H191" s="43">
        <v>44531</v>
      </c>
      <c r="I191" s="19">
        <f t="shared" si="33"/>
        <v>0</v>
      </c>
      <c r="J191" s="19">
        <f t="shared" si="34"/>
        <v>0</v>
      </c>
      <c r="K191" s="18">
        <f>K192</f>
        <v>2193.56</v>
      </c>
      <c r="L191" s="18">
        <f t="shared" ref="L191:M191" si="43">L192</f>
        <v>0</v>
      </c>
      <c r="M191" s="18">
        <f t="shared" si="43"/>
        <v>0</v>
      </c>
    </row>
    <row r="192" spans="1:13" ht="69" customHeight="1" x14ac:dyDescent="0.25">
      <c r="A192" s="34" t="s">
        <v>195</v>
      </c>
      <c r="B192" s="48">
        <v>40429</v>
      </c>
      <c r="C192" s="34" t="s">
        <v>203</v>
      </c>
      <c r="D192" s="48" t="s">
        <v>221</v>
      </c>
      <c r="E192" s="34" t="s">
        <v>222</v>
      </c>
      <c r="F192" s="34" t="s">
        <v>33</v>
      </c>
      <c r="G192" s="34">
        <v>1</v>
      </c>
      <c r="H192" s="37">
        <v>44531</v>
      </c>
      <c r="I192" s="19">
        <f t="shared" si="33"/>
        <v>1</v>
      </c>
      <c r="J192" s="19">
        <f t="shared" si="34"/>
        <v>1</v>
      </c>
      <c r="K192" s="15">
        <v>2193.56</v>
      </c>
      <c r="L192" s="15">
        <v>0</v>
      </c>
      <c r="M192" s="15">
        <v>0</v>
      </c>
    </row>
    <row r="193" spans="1:13" ht="59.25" customHeight="1" x14ac:dyDescent="0.25">
      <c r="A193" s="34" t="s">
        <v>195</v>
      </c>
      <c r="B193" s="48">
        <v>60110</v>
      </c>
      <c r="C193" s="38" t="s">
        <v>9</v>
      </c>
      <c r="D193" s="49" t="s">
        <v>334</v>
      </c>
      <c r="E193" s="38" t="s">
        <v>337</v>
      </c>
      <c r="F193" s="38" t="s">
        <v>33</v>
      </c>
      <c r="G193" s="124">
        <f>G194</f>
        <v>308948</v>
      </c>
      <c r="H193" s="43">
        <v>44896</v>
      </c>
      <c r="I193" s="124">
        <f>I194</f>
        <v>308948</v>
      </c>
      <c r="J193" s="124">
        <f>J194</f>
        <v>308948</v>
      </c>
      <c r="K193" s="113">
        <f>K194</f>
        <v>12109.06</v>
      </c>
      <c r="L193" s="106">
        <f t="shared" ref="L193:M193" si="44">L194</f>
        <v>0</v>
      </c>
      <c r="M193" s="106">
        <f t="shared" si="44"/>
        <v>0</v>
      </c>
    </row>
    <row r="194" spans="1:13" ht="123" customHeight="1" x14ac:dyDescent="0.25">
      <c r="A194" s="34" t="s">
        <v>195</v>
      </c>
      <c r="B194" s="48">
        <v>60110</v>
      </c>
      <c r="C194" s="34" t="s">
        <v>180</v>
      </c>
      <c r="D194" s="48" t="s">
        <v>333</v>
      </c>
      <c r="E194" s="34" t="s">
        <v>337</v>
      </c>
      <c r="F194" s="34" t="s">
        <v>33</v>
      </c>
      <c r="G194" s="34">
        <v>308948</v>
      </c>
      <c r="H194" s="37">
        <v>44896</v>
      </c>
      <c r="I194" s="34">
        <v>308948</v>
      </c>
      <c r="J194" s="34">
        <v>308948</v>
      </c>
      <c r="K194" s="15">
        <v>12109.06</v>
      </c>
      <c r="L194" s="15">
        <v>0</v>
      </c>
      <c r="M194" s="15">
        <v>0</v>
      </c>
    </row>
    <row r="195" spans="1:13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</row>
    <row r="196" spans="1:13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</row>
    <row r="197" spans="1:13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</row>
    <row r="198" spans="1:13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</row>
    <row r="199" spans="1:13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</row>
    <row r="200" spans="1:13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</row>
    <row r="201" spans="1:13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</row>
  </sheetData>
  <autoFilter ref="A4:P192" xr:uid="{00000000-0009-0000-0000-000000000000}">
    <filterColumn colId="4" showButton="0"/>
    <filterColumn colId="5" showButton="0"/>
    <filterColumn colId="6" showButton="0"/>
    <filterColumn colId="7" showButton="0"/>
    <filterColumn colId="8" showButton="0"/>
    <filterColumn colId="10" showButton="0"/>
    <filterColumn colId="11" showButton="0"/>
  </autoFilter>
  <mergeCells count="18">
    <mergeCell ref="A4:A7"/>
    <mergeCell ref="B4:B7"/>
    <mergeCell ref="C4:C7"/>
    <mergeCell ref="D4:D7"/>
    <mergeCell ref="E4:J4"/>
    <mergeCell ref="E5:E7"/>
    <mergeCell ref="F5:F7"/>
    <mergeCell ref="G5:J5"/>
    <mergeCell ref="G6:H6"/>
    <mergeCell ref="I6:I7"/>
    <mergeCell ref="J6:J7"/>
    <mergeCell ref="N123:O123"/>
    <mergeCell ref="N122:O122"/>
    <mergeCell ref="N65:P65"/>
    <mergeCell ref="K4:M4"/>
    <mergeCell ref="M5:M7"/>
    <mergeCell ref="K5:K7"/>
    <mergeCell ref="L5:L7"/>
  </mergeCells>
  <phoneticPr fontId="10" type="noConversion"/>
  <pageMargins left="0.70866141732283472" right="0.51181102362204722" top="0.74803149606299213" bottom="0.74803149606299213" header="0.31496062992125984" footer="0.31496062992125984"/>
  <pageSetup paperSize="9" scale="8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12"/>
  <sheetViews>
    <sheetView topLeftCell="A52" workbookViewId="0">
      <selection activeCell="L55" sqref="L55"/>
    </sheetView>
  </sheetViews>
  <sheetFormatPr defaultRowHeight="15" x14ac:dyDescent="0.25"/>
  <cols>
    <col min="1" max="1" width="5.5703125" customWidth="1"/>
    <col min="2" max="2" width="7" customWidth="1"/>
    <col min="3" max="3" width="11.5703125" customWidth="1"/>
    <col min="4" max="4" width="33" customWidth="1"/>
    <col min="5" max="5" width="17.42578125" customWidth="1"/>
    <col min="7" max="7" width="9.42578125" bestFit="1" customWidth="1"/>
    <col min="8" max="8" width="13.42578125" customWidth="1"/>
    <col min="10" max="10" width="9.140625" customWidth="1"/>
    <col min="11" max="11" width="11.28515625" customWidth="1"/>
    <col min="12" max="12" width="10.85546875" customWidth="1"/>
    <col min="13" max="13" width="11.28515625" customWidth="1"/>
    <col min="14" max="14" width="11.140625" customWidth="1"/>
    <col min="15" max="15" width="10.7109375" customWidth="1"/>
    <col min="16" max="16" width="11.42578125" customWidth="1"/>
  </cols>
  <sheetData>
    <row r="1" spans="1:17" ht="15.75" x14ac:dyDescent="0.25">
      <c r="B1" s="3"/>
      <c r="C1" s="3"/>
      <c r="D1" s="3"/>
      <c r="E1" s="3"/>
      <c r="F1" s="4" t="s">
        <v>11</v>
      </c>
      <c r="G1" s="3"/>
      <c r="H1" s="3"/>
      <c r="I1" s="3"/>
      <c r="J1" s="3"/>
      <c r="K1" s="3"/>
      <c r="L1" s="3"/>
      <c r="M1" s="3"/>
      <c r="N1" s="3"/>
      <c r="O1" s="5"/>
    </row>
    <row r="2" spans="1:17" ht="15.75" x14ac:dyDescent="0.25">
      <c r="B2" s="3"/>
      <c r="C2" s="3"/>
      <c r="D2" s="3"/>
      <c r="E2" s="3"/>
      <c r="F2" s="4" t="s">
        <v>12</v>
      </c>
      <c r="G2" s="3"/>
      <c r="H2" s="3"/>
      <c r="I2" s="3"/>
      <c r="J2" s="3"/>
      <c r="K2" s="3"/>
      <c r="L2" s="3"/>
      <c r="M2" s="3"/>
      <c r="N2" s="3"/>
      <c r="O2" s="5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7" ht="31.5" customHeight="1" x14ac:dyDescent="0.25">
      <c r="A4" s="121" t="s">
        <v>0</v>
      </c>
      <c r="B4" s="120" t="s">
        <v>1</v>
      </c>
      <c r="C4" s="122" t="s">
        <v>2</v>
      </c>
      <c r="D4" s="120" t="s">
        <v>3</v>
      </c>
      <c r="E4" s="120" t="s">
        <v>4</v>
      </c>
      <c r="F4" s="120"/>
      <c r="G4" s="120"/>
      <c r="H4" s="120"/>
      <c r="I4" s="120"/>
      <c r="J4" s="120"/>
      <c r="K4" s="120" t="s">
        <v>5</v>
      </c>
      <c r="L4" s="120"/>
      <c r="M4" s="120"/>
    </row>
    <row r="5" spans="1:17" ht="25.5" customHeight="1" x14ac:dyDescent="0.25">
      <c r="A5" s="121"/>
      <c r="B5" s="120"/>
      <c r="C5" s="122"/>
      <c r="D5" s="120"/>
      <c r="E5" s="120" t="s">
        <v>22</v>
      </c>
      <c r="F5" s="120" t="s">
        <v>6</v>
      </c>
      <c r="G5" s="120" t="s">
        <v>7</v>
      </c>
      <c r="H5" s="120"/>
      <c r="I5" s="120"/>
      <c r="J5" s="120"/>
      <c r="K5" s="120" t="s">
        <v>13</v>
      </c>
      <c r="L5" s="120" t="s">
        <v>14</v>
      </c>
      <c r="M5" s="120" t="s">
        <v>15</v>
      </c>
    </row>
    <row r="6" spans="1:17" x14ac:dyDescent="0.25">
      <c r="A6" s="121"/>
      <c r="B6" s="120"/>
      <c r="C6" s="122"/>
      <c r="D6" s="120"/>
      <c r="E6" s="120"/>
      <c r="F6" s="120"/>
      <c r="G6" s="120" t="s">
        <v>13</v>
      </c>
      <c r="H6" s="120"/>
      <c r="I6" s="120" t="s">
        <v>14</v>
      </c>
      <c r="J6" s="120" t="s">
        <v>15</v>
      </c>
      <c r="K6" s="120"/>
      <c r="L6" s="120"/>
      <c r="M6" s="120"/>
    </row>
    <row r="7" spans="1:17" ht="25.5" x14ac:dyDescent="0.25">
      <c r="A7" s="121"/>
      <c r="B7" s="120"/>
      <c r="C7" s="122"/>
      <c r="D7" s="120"/>
      <c r="E7" s="120"/>
      <c r="F7" s="120"/>
      <c r="G7" s="94"/>
      <c r="H7" s="93" t="s">
        <v>8</v>
      </c>
      <c r="I7" s="120"/>
      <c r="J7" s="120"/>
      <c r="K7" s="120"/>
      <c r="L7" s="120"/>
      <c r="M7" s="120"/>
      <c r="N7" s="21">
        <f>K9+K18+K63+K194</f>
        <v>4396463.0854500001</v>
      </c>
      <c r="O7" s="21">
        <f>L9+L18+L63+L194</f>
        <v>4721560.5668500001</v>
      </c>
      <c r="P7" s="21">
        <f>M9+M18+M63+M194</f>
        <v>4016077.8799999994</v>
      </c>
      <c r="Q7" s="21"/>
    </row>
    <row r="8" spans="1:17" x14ac:dyDescent="0.25">
      <c r="A8" s="94">
        <v>1</v>
      </c>
      <c r="B8" s="94">
        <v>2</v>
      </c>
      <c r="C8" s="94">
        <v>3</v>
      </c>
      <c r="D8" s="94">
        <v>4</v>
      </c>
      <c r="E8" s="94">
        <v>5</v>
      </c>
      <c r="F8" s="94">
        <v>6</v>
      </c>
      <c r="G8" s="94">
        <v>7</v>
      </c>
      <c r="H8" s="94">
        <v>8</v>
      </c>
      <c r="I8" s="94">
        <v>9</v>
      </c>
      <c r="J8" s="94">
        <v>10</v>
      </c>
      <c r="K8" s="94">
        <v>11</v>
      </c>
      <c r="L8" s="94">
        <v>12</v>
      </c>
      <c r="M8" s="94">
        <v>13</v>
      </c>
    </row>
    <row r="9" spans="1:17" ht="75" customHeight="1" x14ac:dyDescent="0.25">
      <c r="A9" s="9" t="s">
        <v>16</v>
      </c>
      <c r="B9" s="10" t="s">
        <v>9</v>
      </c>
      <c r="C9" s="10" t="s">
        <v>9</v>
      </c>
      <c r="D9" s="11" t="s">
        <v>17</v>
      </c>
      <c r="E9" s="11" t="s">
        <v>18</v>
      </c>
      <c r="F9" s="12" t="s">
        <v>19</v>
      </c>
      <c r="G9" s="10">
        <f>G10</f>
        <v>5.4390000000000001</v>
      </c>
      <c r="H9" s="13" t="s">
        <v>20</v>
      </c>
      <c r="I9" s="10">
        <f>I10</f>
        <v>3.99</v>
      </c>
      <c r="J9" s="10">
        <v>0</v>
      </c>
      <c r="K9" s="71">
        <f>K10</f>
        <v>465345.44182999997</v>
      </c>
      <c r="L9" s="71">
        <f t="shared" ref="L9:M9" si="0">L10</f>
        <v>556917.56568</v>
      </c>
      <c r="M9" s="71">
        <f t="shared" si="0"/>
        <v>100000</v>
      </c>
    </row>
    <row r="10" spans="1:17" ht="90.75" customHeight="1" x14ac:dyDescent="0.25">
      <c r="A10" s="6" t="s">
        <v>16</v>
      </c>
      <c r="B10" s="6" t="s">
        <v>23</v>
      </c>
      <c r="C10" s="10" t="s">
        <v>9</v>
      </c>
      <c r="D10" s="7" t="s">
        <v>21</v>
      </c>
      <c r="E10" s="7" t="s">
        <v>18</v>
      </c>
      <c r="F10" s="93" t="s">
        <v>19</v>
      </c>
      <c r="G10" s="94">
        <f>G11+G12+G13+G14+G15+G16</f>
        <v>5.4390000000000001</v>
      </c>
      <c r="H10" s="8" t="s">
        <v>20</v>
      </c>
      <c r="I10" s="94">
        <f t="shared" ref="I10:J10" si="1">I11+I12+I13+I14+I15+I16</f>
        <v>3.99</v>
      </c>
      <c r="J10" s="94">
        <f t="shared" si="1"/>
        <v>0</v>
      </c>
      <c r="K10" s="95">
        <f>SUM(K11:K17)</f>
        <v>465345.44182999997</v>
      </c>
      <c r="L10" s="95">
        <f>SUM(L11:L17)</f>
        <v>556917.56568</v>
      </c>
      <c r="M10" s="95">
        <f t="shared" ref="M10" si="2">SUM(M11:M17)</f>
        <v>100000</v>
      </c>
    </row>
    <row r="11" spans="1:17" ht="68.25" customHeight="1" x14ac:dyDescent="0.25">
      <c r="A11" s="6" t="s">
        <v>16</v>
      </c>
      <c r="B11" s="6" t="s">
        <v>23</v>
      </c>
      <c r="C11" s="7" t="s">
        <v>24</v>
      </c>
      <c r="D11" s="7" t="s">
        <v>25</v>
      </c>
      <c r="E11" s="7" t="s">
        <v>18</v>
      </c>
      <c r="F11" s="93" t="s">
        <v>19</v>
      </c>
      <c r="G11" s="94">
        <v>0.64</v>
      </c>
      <c r="H11" s="14">
        <v>44774</v>
      </c>
      <c r="I11" s="94">
        <v>1.1299999999999999</v>
      </c>
      <c r="J11" s="94">
        <v>0</v>
      </c>
      <c r="K11" s="70">
        <v>109066.81</v>
      </c>
      <c r="L11" s="70">
        <v>194095.40568</v>
      </c>
      <c r="M11" s="70">
        <v>0</v>
      </c>
      <c r="O11" s="32"/>
    </row>
    <row r="12" spans="1:17" ht="38.25" x14ac:dyDescent="0.25">
      <c r="A12" s="6" t="s">
        <v>16</v>
      </c>
      <c r="B12" s="6" t="s">
        <v>23</v>
      </c>
      <c r="C12" s="7" t="s">
        <v>24</v>
      </c>
      <c r="D12" s="7" t="s">
        <v>26</v>
      </c>
      <c r="E12" s="7" t="s">
        <v>18</v>
      </c>
      <c r="F12" s="93" t="s">
        <v>19</v>
      </c>
      <c r="G12" s="94">
        <v>1.1100000000000001</v>
      </c>
      <c r="H12" s="14">
        <v>44774</v>
      </c>
      <c r="I12" s="94">
        <v>1.78</v>
      </c>
      <c r="J12" s="94">
        <v>0</v>
      </c>
      <c r="K12" s="70">
        <v>132800.65</v>
      </c>
      <c r="L12" s="70">
        <v>212690.55</v>
      </c>
      <c r="M12" s="70">
        <v>0</v>
      </c>
      <c r="O12" s="32"/>
    </row>
    <row r="13" spans="1:17" ht="86.25" customHeight="1" x14ac:dyDescent="0.25">
      <c r="A13" s="6" t="s">
        <v>16</v>
      </c>
      <c r="B13" s="6" t="s">
        <v>23</v>
      </c>
      <c r="C13" s="7" t="s">
        <v>24</v>
      </c>
      <c r="D13" s="7" t="s">
        <v>27</v>
      </c>
      <c r="E13" s="7" t="s">
        <v>18</v>
      </c>
      <c r="F13" s="93" t="s">
        <v>19</v>
      </c>
      <c r="G13" s="94">
        <v>0.52</v>
      </c>
      <c r="H13" s="14">
        <v>44774</v>
      </c>
      <c r="I13" s="94">
        <v>1.08</v>
      </c>
      <c r="J13" s="94">
        <v>0</v>
      </c>
      <c r="K13" s="70">
        <v>71822.143800000005</v>
      </c>
      <c r="L13" s="70">
        <v>150131.60999999999</v>
      </c>
      <c r="M13" s="70">
        <v>0</v>
      </c>
    </row>
    <row r="14" spans="1:17" ht="38.25" x14ac:dyDescent="0.25">
      <c r="A14" s="6" t="s">
        <v>16</v>
      </c>
      <c r="B14" s="6" t="s">
        <v>23</v>
      </c>
      <c r="C14" s="7" t="s">
        <v>24</v>
      </c>
      <c r="D14" s="7" t="s">
        <v>28</v>
      </c>
      <c r="E14" s="7" t="s">
        <v>18</v>
      </c>
      <c r="F14" s="93" t="s">
        <v>19</v>
      </c>
      <c r="G14" s="94">
        <v>0.83</v>
      </c>
      <c r="H14" s="14">
        <v>44409</v>
      </c>
      <c r="I14" s="94">
        <v>0</v>
      </c>
      <c r="J14" s="94">
        <v>0</v>
      </c>
      <c r="K14" s="70">
        <v>72651.579020000005</v>
      </c>
      <c r="L14" s="70">
        <v>0</v>
      </c>
      <c r="M14" s="70">
        <v>0</v>
      </c>
      <c r="O14" s="74"/>
    </row>
    <row r="15" spans="1:17" ht="38.25" x14ac:dyDescent="0.25">
      <c r="A15" s="6" t="s">
        <v>16</v>
      </c>
      <c r="B15" s="6" t="s">
        <v>23</v>
      </c>
      <c r="C15" s="7" t="s">
        <v>24</v>
      </c>
      <c r="D15" s="7" t="s">
        <v>29</v>
      </c>
      <c r="E15" s="7" t="s">
        <v>18</v>
      </c>
      <c r="F15" s="93" t="s">
        <v>19</v>
      </c>
      <c r="G15" s="94">
        <v>1.2390000000000001</v>
      </c>
      <c r="H15" s="14">
        <v>44287</v>
      </c>
      <c r="I15" s="94">
        <v>0</v>
      </c>
      <c r="J15" s="94">
        <v>0</v>
      </c>
      <c r="K15" s="70">
        <v>19401.54</v>
      </c>
      <c r="L15" s="70">
        <v>0</v>
      </c>
      <c r="M15" s="70">
        <v>0</v>
      </c>
      <c r="O15" s="74"/>
    </row>
    <row r="16" spans="1:17" ht="38.25" x14ac:dyDescent="0.25">
      <c r="A16" s="34" t="s">
        <v>16</v>
      </c>
      <c r="B16" s="34" t="s">
        <v>23</v>
      </c>
      <c r="C16" s="35" t="s">
        <v>24</v>
      </c>
      <c r="D16" s="35" t="s">
        <v>30</v>
      </c>
      <c r="E16" s="35" t="s">
        <v>18</v>
      </c>
      <c r="F16" s="36" t="s">
        <v>19</v>
      </c>
      <c r="G16" s="22">
        <v>1.1000000000000001</v>
      </c>
      <c r="H16" s="37">
        <v>44531</v>
      </c>
      <c r="I16" s="22">
        <v>0</v>
      </c>
      <c r="J16" s="22">
        <v>0</v>
      </c>
      <c r="K16" s="70">
        <v>29940.12</v>
      </c>
      <c r="L16" s="70">
        <v>0</v>
      </c>
      <c r="M16" s="70">
        <v>0</v>
      </c>
    </row>
    <row r="17" spans="1:13" ht="38.25" x14ac:dyDescent="0.25">
      <c r="A17" s="34" t="s">
        <v>16</v>
      </c>
      <c r="B17" s="34" t="s">
        <v>23</v>
      </c>
      <c r="C17" s="35" t="s">
        <v>24</v>
      </c>
      <c r="D17" s="35" t="s">
        <v>31</v>
      </c>
      <c r="E17" s="35" t="s">
        <v>32</v>
      </c>
      <c r="F17" s="36" t="s">
        <v>33</v>
      </c>
      <c r="G17" s="22">
        <v>24</v>
      </c>
      <c r="H17" s="37">
        <v>44531</v>
      </c>
      <c r="I17" s="22">
        <f t="shared" ref="I17" si="3">G17</f>
        <v>24</v>
      </c>
      <c r="J17" s="22">
        <f t="shared" ref="J17" si="4">G17</f>
        <v>24</v>
      </c>
      <c r="K17" s="70">
        <v>29662.599010000002</v>
      </c>
      <c r="L17" s="70">
        <v>0</v>
      </c>
      <c r="M17" s="70">
        <v>100000</v>
      </c>
    </row>
    <row r="18" spans="1:13" ht="63.75" x14ac:dyDescent="0.25">
      <c r="A18" s="38" t="s">
        <v>34</v>
      </c>
      <c r="B18" s="33" t="s">
        <v>9</v>
      </c>
      <c r="C18" s="33" t="s">
        <v>9</v>
      </c>
      <c r="D18" s="39" t="s">
        <v>35</v>
      </c>
      <c r="E18" s="40" t="s">
        <v>36</v>
      </c>
      <c r="F18" s="41" t="s">
        <v>37</v>
      </c>
      <c r="G18" s="42">
        <f>G42</f>
        <v>11.621700000000001</v>
      </c>
      <c r="H18" s="43">
        <v>45992</v>
      </c>
      <c r="I18" s="42">
        <f>I42</f>
        <v>10.854000000000001</v>
      </c>
      <c r="J18" s="42">
        <f>J42</f>
        <v>4.1929999999999996</v>
      </c>
      <c r="K18" s="96">
        <f>K19+K21+K42+K61</f>
        <v>1402136.7001200002</v>
      </c>
      <c r="L18" s="96">
        <f>L19+L21+L42+L61</f>
        <v>2191560.5711700004</v>
      </c>
      <c r="M18" s="96">
        <f>M19+M21+M42+M61</f>
        <v>2010258.0599999998</v>
      </c>
    </row>
    <row r="19" spans="1:13" ht="25.5" x14ac:dyDescent="0.25">
      <c r="A19" s="34" t="s">
        <v>34</v>
      </c>
      <c r="B19" s="34">
        <v>40429</v>
      </c>
      <c r="C19" s="33" t="s">
        <v>9</v>
      </c>
      <c r="D19" s="45" t="s">
        <v>38</v>
      </c>
      <c r="E19" s="40" t="s">
        <v>39</v>
      </c>
      <c r="F19" s="41" t="s">
        <v>33</v>
      </c>
      <c r="G19" s="66" t="str">
        <f>G20</f>
        <v>12</v>
      </c>
      <c r="H19" s="43">
        <v>44531</v>
      </c>
      <c r="I19" s="33" t="str">
        <f>I20</f>
        <v>12</v>
      </c>
      <c r="J19" s="67" t="str">
        <f>J20</f>
        <v>12</v>
      </c>
      <c r="K19" s="68">
        <f>K20</f>
        <v>823.28</v>
      </c>
      <c r="L19" s="68">
        <f t="shared" ref="L19:M19" si="5">L20</f>
        <v>0</v>
      </c>
      <c r="M19" s="68">
        <f t="shared" si="5"/>
        <v>0</v>
      </c>
    </row>
    <row r="20" spans="1:13" ht="38.25" x14ac:dyDescent="0.25">
      <c r="A20" s="34" t="s">
        <v>34</v>
      </c>
      <c r="B20" s="22">
        <v>40429</v>
      </c>
      <c r="C20" s="34" t="s">
        <v>24</v>
      </c>
      <c r="D20" s="48" t="s">
        <v>40</v>
      </c>
      <c r="E20" s="48" t="s">
        <v>39</v>
      </c>
      <c r="F20" s="34" t="s">
        <v>33</v>
      </c>
      <c r="G20" s="72" t="s">
        <v>296</v>
      </c>
      <c r="H20" s="37">
        <v>44531</v>
      </c>
      <c r="I20" s="46" t="str">
        <f>G20</f>
        <v>12</v>
      </c>
      <c r="J20" s="46" t="str">
        <f>G20</f>
        <v>12</v>
      </c>
      <c r="K20" s="15">
        <f>216.72+384.8+221.76</f>
        <v>823.28</v>
      </c>
      <c r="L20" s="15">
        <v>0</v>
      </c>
      <c r="M20" s="15">
        <v>0</v>
      </c>
    </row>
    <row r="21" spans="1:13" ht="51" x14ac:dyDescent="0.25">
      <c r="A21" s="34" t="s">
        <v>34</v>
      </c>
      <c r="B21" s="22" t="s">
        <v>41</v>
      </c>
      <c r="C21" s="22" t="s">
        <v>10</v>
      </c>
      <c r="D21" s="49" t="s">
        <v>42</v>
      </c>
      <c r="E21" s="38" t="s">
        <v>43</v>
      </c>
      <c r="F21" s="38" t="s">
        <v>33</v>
      </c>
      <c r="G21" s="44">
        <f>G22+G23+G24+G25+G26+G27+G28+G29+G30+G31+G32+G33+G34+G35+G36+G37+G39+G40+G41</f>
        <v>19</v>
      </c>
      <c r="H21" s="43">
        <v>44531</v>
      </c>
      <c r="I21" s="44">
        <f>I22+I23+I24+I25+I26+I27+I28+I29+I30+I31+I32+I33+I34+I35+I36+I37</f>
        <v>4</v>
      </c>
      <c r="J21" s="44">
        <f>J22+J23+J24+J25+J26+J27+J28+J29+J30+J31+J32+J33+J34+J35+J36+J37</f>
        <v>0</v>
      </c>
      <c r="K21" s="44">
        <f>K22+K23+K24+K25+K26+K27+K28+K29+K30+K31+K32+K33+K34+K35+K36+K37+K39+K40+K41</f>
        <v>58302.746120000003</v>
      </c>
      <c r="L21" s="44">
        <f t="shared" ref="L21" si="6">L22+L23+L24+L25+L26+L27+L28+L29+L30+L31+L32+L33+L34+L35+L36+L37+L39+L40+L41</f>
        <v>69365.539999999994</v>
      </c>
      <c r="M21" s="44">
        <f>M22+M23+M24+M25+M26+M27+M28+M29+M30+M31+M32+M33+M34+M35+M36+M37+M39+M40+M41+M38</f>
        <v>37253.65</v>
      </c>
    </row>
    <row r="22" spans="1:13" ht="63.75" x14ac:dyDescent="0.25">
      <c r="A22" s="34" t="s">
        <v>34</v>
      </c>
      <c r="B22" s="48" t="s">
        <v>41</v>
      </c>
      <c r="C22" s="34" t="s">
        <v>24</v>
      </c>
      <c r="D22" s="48" t="s">
        <v>44</v>
      </c>
      <c r="E22" s="48" t="s">
        <v>43</v>
      </c>
      <c r="F22" s="48" t="s">
        <v>33</v>
      </c>
      <c r="G22" s="34">
        <v>1</v>
      </c>
      <c r="H22" s="37">
        <v>44531</v>
      </c>
      <c r="I22" s="46" t="s">
        <v>245</v>
      </c>
      <c r="J22" s="46" t="s">
        <v>245</v>
      </c>
      <c r="K22" s="15">
        <v>0</v>
      </c>
      <c r="L22" s="69">
        <v>18475.7</v>
      </c>
      <c r="M22" s="15">
        <v>0</v>
      </c>
    </row>
    <row r="23" spans="1:13" ht="63.75" x14ac:dyDescent="0.25">
      <c r="A23" s="34" t="s">
        <v>34</v>
      </c>
      <c r="B23" s="48" t="s">
        <v>41</v>
      </c>
      <c r="C23" s="34" t="s">
        <v>24</v>
      </c>
      <c r="D23" s="48" t="s">
        <v>45</v>
      </c>
      <c r="E23" s="48" t="s">
        <v>43</v>
      </c>
      <c r="F23" s="48" t="s">
        <v>33</v>
      </c>
      <c r="G23" s="34">
        <v>1</v>
      </c>
      <c r="H23" s="37">
        <v>44531</v>
      </c>
      <c r="I23" s="46" t="s">
        <v>245</v>
      </c>
      <c r="J23" s="46" t="s">
        <v>245</v>
      </c>
      <c r="K23" s="15">
        <v>11067.39</v>
      </c>
      <c r="L23" s="15">
        <v>0</v>
      </c>
      <c r="M23" s="15">
        <v>0</v>
      </c>
    </row>
    <row r="24" spans="1:13" ht="63.75" x14ac:dyDescent="0.25">
      <c r="A24" s="34" t="s">
        <v>34</v>
      </c>
      <c r="B24" s="48" t="s">
        <v>41</v>
      </c>
      <c r="C24" s="34" t="s">
        <v>24</v>
      </c>
      <c r="D24" s="48" t="s">
        <v>46</v>
      </c>
      <c r="E24" s="48" t="s">
        <v>43</v>
      </c>
      <c r="F24" s="48" t="s">
        <v>33</v>
      </c>
      <c r="G24" s="34">
        <v>1</v>
      </c>
      <c r="H24" s="37">
        <v>44531</v>
      </c>
      <c r="I24" s="46" t="s">
        <v>245</v>
      </c>
      <c r="J24" s="46" t="s">
        <v>245</v>
      </c>
      <c r="K24" s="69">
        <v>7420.8940000000002</v>
      </c>
      <c r="L24" s="15">
        <v>0</v>
      </c>
      <c r="M24" s="15">
        <v>0</v>
      </c>
    </row>
    <row r="25" spans="1:13" ht="63.75" x14ac:dyDescent="0.25">
      <c r="A25" s="34" t="s">
        <v>34</v>
      </c>
      <c r="B25" s="48" t="s">
        <v>41</v>
      </c>
      <c r="C25" s="34" t="s">
        <v>24</v>
      </c>
      <c r="D25" s="48" t="s">
        <v>47</v>
      </c>
      <c r="E25" s="48" t="s">
        <v>43</v>
      </c>
      <c r="F25" s="48" t="s">
        <v>33</v>
      </c>
      <c r="G25" s="34">
        <v>1</v>
      </c>
      <c r="H25" s="37">
        <v>44531</v>
      </c>
      <c r="I25" s="46" t="s">
        <v>245</v>
      </c>
      <c r="J25" s="46" t="s">
        <v>245</v>
      </c>
      <c r="K25" s="15">
        <v>8262.43</v>
      </c>
      <c r="L25" s="15">
        <v>0</v>
      </c>
      <c r="M25" s="15">
        <v>0</v>
      </c>
    </row>
    <row r="26" spans="1:13" ht="51" x14ac:dyDescent="0.25">
      <c r="A26" s="34" t="s">
        <v>34</v>
      </c>
      <c r="B26" s="48" t="s">
        <v>41</v>
      </c>
      <c r="C26" s="34" t="s">
        <v>24</v>
      </c>
      <c r="D26" s="48" t="s">
        <v>48</v>
      </c>
      <c r="E26" s="48" t="s">
        <v>43</v>
      </c>
      <c r="F26" s="48" t="s">
        <v>33</v>
      </c>
      <c r="G26" s="34">
        <v>1</v>
      </c>
      <c r="H26" s="37">
        <v>44531</v>
      </c>
      <c r="I26" s="46" t="s">
        <v>245</v>
      </c>
      <c r="J26" s="46" t="s">
        <v>245</v>
      </c>
      <c r="K26" s="15">
        <v>4073.75</v>
      </c>
      <c r="L26" s="15">
        <v>0</v>
      </c>
      <c r="M26" s="15">
        <v>0</v>
      </c>
    </row>
    <row r="27" spans="1:13" ht="63.75" x14ac:dyDescent="0.25">
      <c r="A27" s="34" t="s">
        <v>34</v>
      </c>
      <c r="B27" s="48" t="s">
        <v>41</v>
      </c>
      <c r="C27" s="34" t="s">
        <v>24</v>
      </c>
      <c r="D27" s="48" t="s">
        <v>49</v>
      </c>
      <c r="E27" s="48" t="s">
        <v>43</v>
      </c>
      <c r="F27" s="48" t="s">
        <v>33</v>
      </c>
      <c r="G27" s="34">
        <v>1</v>
      </c>
      <c r="H27" s="37">
        <v>44531</v>
      </c>
      <c r="I27" s="46" t="s">
        <v>245</v>
      </c>
      <c r="J27" s="46" t="s">
        <v>245</v>
      </c>
      <c r="K27" s="15">
        <f>6333.33+780.54</f>
        <v>7113.87</v>
      </c>
      <c r="L27" s="15">
        <v>0</v>
      </c>
      <c r="M27" s="15">
        <v>0</v>
      </c>
    </row>
    <row r="28" spans="1:13" ht="87.75" customHeight="1" x14ac:dyDescent="0.25">
      <c r="A28" s="34" t="s">
        <v>34</v>
      </c>
      <c r="B28" s="48" t="s">
        <v>41</v>
      </c>
      <c r="C28" s="34" t="s">
        <v>24</v>
      </c>
      <c r="D28" s="48" t="s">
        <v>50</v>
      </c>
      <c r="E28" s="48" t="s">
        <v>43</v>
      </c>
      <c r="F28" s="48" t="s">
        <v>33</v>
      </c>
      <c r="G28" s="34">
        <v>1</v>
      </c>
      <c r="H28" s="37">
        <v>44531</v>
      </c>
      <c r="I28" s="46" t="s">
        <v>245</v>
      </c>
      <c r="J28" s="46" t="s">
        <v>245</v>
      </c>
      <c r="K28" s="69">
        <v>5462.9611199999999</v>
      </c>
      <c r="L28" s="15">
        <v>0</v>
      </c>
      <c r="M28" s="15">
        <v>0</v>
      </c>
    </row>
    <row r="29" spans="1:13" ht="38.25" x14ac:dyDescent="0.25">
      <c r="A29" s="34" t="s">
        <v>34</v>
      </c>
      <c r="B29" s="48" t="s">
        <v>41</v>
      </c>
      <c r="C29" s="34" t="s">
        <v>24</v>
      </c>
      <c r="D29" s="48" t="s">
        <v>51</v>
      </c>
      <c r="E29" s="48" t="s">
        <v>43</v>
      </c>
      <c r="F29" s="48" t="s">
        <v>33</v>
      </c>
      <c r="G29" s="34">
        <v>1</v>
      </c>
      <c r="H29" s="37">
        <v>44531</v>
      </c>
      <c r="I29" s="46" t="s">
        <v>245</v>
      </c>
      <c r="J29" s="46" t="s">
        <v>245</v>
      </c>
      <c r="K29" s="15">
        <f>443.75+1450</f>
        <v>1893.75</v>
      </c>
      <c r="L29" s="15">
        <v>0</v>
      </c>
      <c r="M29" s="15">
        <v>0</v>
      </c>
    </row>
    <row r="30" spans="1:13" ht="38.25" x14ac:dyDescent="0.25">
      <c r="A30" s="34" t="s">
        <v>34</v>
      </c>
      <c r="B30" s="48" t="s">
        <v>41</v>
      </c>
      <c r="C30" s="34" t="s">
        <v>24</v>
      </c>
      <c r="D30" s="48" t="s">
        <v>52</v>
      </c>
      <c r="E30" s="48" t="s">
        <v>43</v>
      </c>
      <c r="F30" s="48" t="s">
        <v>33</v>
      </c>
      <c r="G30" s="34">
        <v>1</v>
      </c>
      <c r="H30" s="37">
        <v>44531</v>
      </c>
      <c r="I30" s="46" t="s">
        <v>245</v>
      </c>
      <c r="J30" s="46" t="s">
        <v>245</v>
      </c>
      <c r="K30" s="15">
        <f>1372.08+1775</f>
        <v>3147.08</v>
      </c>
      <c r="L30" s="15">
        <v>0</v>
      </c>
      <c r="M30" s="15">
        <v>0</v>
      </c>
    </row>
    <row r="31" spans="1:13" ht="69.75" customHeight="1" x14ac:dyDescent="0.25">
      <c r="A31" s="34" t="s">
        <v>34</v>
      </c>
      <c r="B31" s="48" t="s">
        <v>41</v>
      </c>
      <c r="C31" s="34" t="s">
        <v>24</v>
      </c>
      <c r="D31" s="48" t="s">
        <v>53</v>
      </c>
      <c r="E31" s="48" t="s">
        <v>43</v>
      </c>
      <c r="F31" s="48" t="s">
        <v>33</v>
      </c>
      <c r="G31" s="34">
        <v>1</v>
      </c>
      <c r="H31" s="37">
        <v>44531</v>
      </c>
      <c r="I31" s="46" t="s">
        <v>245</v>
      </c>
      <c r="J31" s="46" t="s">
        <v>245</v>
      </c>
      <c r="K31" s="69">
        <v>5642.384</v>
      </c>
      <c r="L31" s="15">
        <v>0</v>
      </c>
      <c r="M31" s="15">
        <v>0</v>
      </c>
    </row>
    <row r="32" spans="1:13" ht="51" customHeight="1" x14ac:dyDescent="0.25">
      <c r="A32" s="34" t="s">
        <v>34</v>
      </c>
      <c r="B32" s="48" t="s">
        <v>41</v>
      </c>
      <c r="C32" s="34" t="s">
        <v>24</v>
      </c>
      <c r="D32" s="48" t="s">
        <v>54</v>
      </c>
      <c r="E32" s="48" t="s">
        <v>43</v>
      </c>
      <c r="F32" s="48" t="s">
        <v>33</v>
      </c>
      <c r="G32" s="34">
        <v>1</v>
      </c>
      <c r="H32" s="37">
        <v>44531</v>
      </c>
      <c r="I32" s="46">
        <f t="shared" ref="I32:I37" si="7">G32</f>
        <v>1</v>
      </c>
      <c r="J32" s="46" t="s">
        <v>245</v>
      </c>
      <c r="K32" s="15">
        <v>100</v>
      </c>
      <c r="L32" s="15">
        <v>20000</v>
      </c>
      <c r="M32" s="15">
        <v>0</v>
      </c>
    </row>
    <row r="33" spans="1:17" ht="51.75" customHeight="1" x14ac:dyDescent="0.25">
      <c r="A33" s="34" t="s">
        <v>34</v>
      </c>
      <c r="B33" s="48" t="s">
        <v>41</v>
      </c>
      <c r="C33" s="34" t="s">
        <v>24</v>
      </c>
      <c r="D33" s="48" t="s">
        <v>55</v>
      </c>
      <c r="E33" s="48" t="s">
        <v>43</v>
      </c>
      <c r="F33" s="48" t="s">
        <v>33</v>
      </c>
      <c r="G33" s="34">
        <v>1</v>
      </c>
      <c r="H33" s="37">
        <v>44531</v>
      </c>
      <c r="I33" s="46" t="s">
        <v>245</v>
      </c>
      <c r="J33" s="46" t="s">
        <v>245</v>
      </c>
      <c r="K33" s="15">
        <v>3832.43</v>
      </c>
      <c r="L33" s="15">
        <v>0</v>
      </c>
      <c r="M33" s="15">
        <v>0</v>
      </c>
    </row>
    <row r="34" spans="1:17" ht="53.25" customHeight="1" x14ac:dyDescent="0.25">
      <c r="A34" s="34" t="s">
        <v>34</v>
      </c>
      <c r="B34" s="48" t="s">
        <v>41</v>
      </c>
      <c r="C34" s="34" t="s">
        <v>24</v>
      </c>
      <c r="D34" s="48" t="s">
        <v>56</v>
      </c>
      <c r="E34" s="48" t="s">
        <v>43</v>
      </c>
      <c r="F34" s="48" t="s">
        <v>33</v>
      </c>
      <c r="G34" s="34">
        <v>1</v>
      </c>
      <c r="H34" s="37">
        <v>45261</v>
      </c>
      <c r="I34" s="46">
        <f t="shared" si="7"/>
        <v>1</v>
      </c>
      <c r="J34" s="46" t="s">
        <v>245</v>
      </c>
      <c r="K34" s="15">
        <v>0</v>
      </c>
      <c r="L34" s="15">
        <v>0</v>
      </c>
      <c r="M34" s="69">
        <v>22529.040000000001</v>
      </c>
    </row>
    <row r="35" spans="1:17" ht="77.25" customHeight="1" x14ac:dyDescent="0.25">
      <c r="A35" s="34" t="s">
        <v>34</v>
      </c>
      <c r="B35" s="48" t="s">
        <v>41</v>
      </c>
      <c r="C35" s="34" t="s">
        <v>24</v>
      </c>
      <c r="D35" s="48" t="s">
        <v>57</v>
      </c>
      <c r="E35" s="48" t="s">
        <v>43</v>
      </c>
      <c r="F35" s="48" t="s">
        <v>33</v>
      </c>
      <c r="G35" s="34">
        <v>1</v>
      </c>
      <c r="H35" s="37">
        <v>44531</v>
      </c>
      <c r="I35" s="46" t="s">
        <v>245</v>
      </c>
      <c r="J35" s="46" t="s">
        <v>245</v>
      </c>
      <c r="K35" s="15">
        <v>0</v>
      </c>
      <c r="L35" s="69">
        <v>11995.33</v>
      </c>
      <c r="M35" s="15">
        <v>0</v>
      </c>
    </row>
    <row r="36" spans="1:17" ht="53.25" customHeight="1" x14ac:dyDescent="0.25">
      <c r="A36" s="34" t="s">
        <v>34</v>
      </c>
      <c r="B36" s="48" t="s">
        <v>41</v>
      </c>
      <c r="C36" s="34" t="s">
        <v>24</v>
      </c>
      <c r="D36" s="48" t="s">
        <v>58</v>
      </c>
      <c r="E36" s="48" t="s">
        <v>43</v>
      </c>
      <c r="F36" s="48" t="s">
        <v>33</v>
      </c>
      <c r="G36" s="34">
        <v>1</v>
      </c>
      <c r="H36" s="37">
        <v>44531</v>
      </c>
      <c r="I36" s="46">
        <f t="shared" si="7"/>
        <v>1</v>
      </c>
      <c r="J36" s="46" t="s">
        <v>245</v>
      </c>
      <c r="K36" s="15">
        <v>0</v>
      </c>
      <c r="L36" s="69">
        <v>14918.56</v>
      </c>
      <c r="M36" s="15">
        <v>0</v>
      </c>
    </row>
    <row r="37" spans="1:17" ht="72" customHeight="1" x14ac:dyDescent="0.25">
      <c r="A37" s="34" t="s">
        <v>34</v>
      </c>
      <c r="B37" s="48" t="s">
        <v>41</v>
      </c>
      <c r="C37" s="34" t="s">
        <v>24</v>
      </c>
      <c r="D37" s="48" t="s">
        <v>59</v>
      </c>
      <c r="E37" s="48" t="s">
        <v>43</v>
      </c>
      <c r="F37" s="48" t="s">
        <v>33</v>
      </c>
      <c r="G37" s="34">
        <v>1</v>
      </c>
      <c r="H37" s="37">
        <v>44531</v>
      </c>
      <c r="I37" s="46">
        <f t="shared" si="7"/>
        <v>1</v>
      </c>
      <c r="J37" s="46" t="s">
        <v>245</v>
      </c>
      <c r="K37" s="15">
        <v>0</v>
      </c>
      <c r="L37" s="69">
        <v>3975.95</v>
      </c>
      <c r="M37" s="15">
        <v>0</v>
      </c>
    </row>
    <row r="38" spans="1:17" ht="38.25" x14ac:dyDescent="0.25">
      <c r="A38" s="72" t="s">
        <v>34</v>
      </c>
      <c r="B38" s="78" t="s">
        <v>41</v>
      </c>
      <c r="C38" s="72" t="s">
        <v>24</v>
      </c>
      <c r="D38" s="78" t="s">
        <v>311</v>
      </c>
      <c r="E38" s="78" t="s">
        <v>43</v>
      </c>
      <c r="F38" s="78" t="s">
        <v>33</v>
      </c>
      <c r="G38" s="72">
        <v>1</v>
      </c>
      <c r="H38" s="81">
        <v>45261</v>
      </c>
      <c r="I38" s="84" t="s">
        <v>64</v>
      </c>
      <c r="J38" s="84" t="s">
        <v>245</v>
      </c>
      <c r="K38" s="69">
        <v>0</v>
      </c>
      <c r="L38" s="69">
        <v>0</v>
      </c>
      <c r="M38" s="76">
        <v>14724.61</v>
      </c>
      <c r="N38" s="75" t="s">
        <v>307</v>
      </c>
    </row>
    <row r="39" spans="1:17" ht="25.5" x14ac:dyDescent="0.25">
      <c r="A39" s="34" t="s">
        <v>34</v>
      </c>
      <c r="B39" s="48" t="s">
        <v>41</v>
      </c>
      <c r="C39" s="34" t="s">
        <v>62</v>
      </c>
      <c r="D39" s="48" t="s">
        <v>52</v>
      </c>
      <c r="E39" s="48" t="s">
        <v>63</v>
      </c>
      <c r="F39" s="48" t="s">
        <v>33</v>
      </c>
      <c r="G39" s="34">
        <v>1</v>
      </c>
      <c r="H39" s="37">
        <v>44348</v>
      </c>
      <c r="I39" s="15">
        <v>0</v>
      </c>
      <c r="J39" s="15">
        <v>0</v>
      </c>
      <c r="K39" s="15">
        <v>95.269000000000005</v>
      </c>
      <c r="L39" s="15">
        <v>0</v>
      </c>
      <c r="M39" s="15">
        <v>0</v>
      </c>
    </row>
    <row r="40" spans="1:17" ht="85.5" customHeight="1" x14ac:dyDescent="0.25">
      <c r="A40" s="34" t="s">
        <v>34</v>
      </c>
      <c r="B40" s="48" t="s">
        <v>41</v>
      </c>
      <c r="C40" s="34" t="s">
        <v>62</v>
      </c>
      <c r="D40" s="48" t="s">
        <v>60</v>
      </c>
      <c r="E40" s="48" t="s">
        <v>63</v>
      </c>
      <c r="F40" s="48" t="s">
        <v>33</v>
      </c>
      <c r="G40" s="34">
        <v>1</v>
      </c>
      <c r="H40" s="37">
        <v>44348</v>
      </c>
      <c r="I40" s="15">
        <v>0</v>
      </c>
      <c r="J40" s="15">
        <v>0</v>
      </c>
      <c r="K40" s="15">
        <v>95.269000000000005</v>
      </c>
      <c r="L40" s="15">
        <v>0</v>
      </c>
      <c r="M40" s="15">
        <v>0</v>
      </c>
    </row>
    <row r="41" spans="1:17" ht="61.5" customHeight="1" x14ac:dyDescent="0.25">
      <c r="A41" s="34" t="s">
        <v>34</v>
      </c>
      <c r="B41" s="48" t="s">
        <v>41</v>
      </c>
      <c r="C41" s="34" t="s">
        <v>62</v>
      </c>
      <c r="D41" s="48" t="s">
        <v>61</v>
      </c>
      <c r="E41" s="48" t="s">
        <v>63</v>
      </c>
      <c r="F41" s="48" t="s">
        <v>33</v>
      </c>
      <c r="G41" s="34" t="s">
        <v>64</v>
      </c>
      <c r="H41" s="37">
        <v>44349</v>
      </c>
      <c r="I41" s="15">
        <v>0</v>
      </c>
      <c r="J41" s="15">
        <v>0</v>
      </c>
      <c r="K41" s="15">
        <v>95.269000000000005</v>
      </c>
      <c r="L41" s="15">
        <v>0</v>
      </c>
      <c r="M41" s="15">
        <v>0</v>
      </c>
    </row>
    <row r="42" spans="1:17" ht="70.5" customHeight="1" x14ac:dyDescent="0.25">
      <c r="A42" s="34" t="s">
        <v>34</v>
      </c>
      <c r="B42" s="48" t="s">
        <v>65</v>
      </c>
      <c r="C42" s="22" t="s">
        <v>10</v>
      </c>
      <c r="D42" s="49" t="s">
        <v>66</v>
      </c>
      <c r="E42" s="49" t="s">
        <v>36</v>
      </c>
      <c r="F42" s="49" t="s">
        <v>37</v>
      </c>
      <c r="G42" s="50">
        <f>G43+G44+G45+G46+G47+G48+G49+G50+G51+G52+G58</f>
        <v>11.621700000000001</v>
      </c>
      <c r="H42" s="43">
        <v>45992</v>
      </c>
      <c r="I42" s="51">
        <f>I43+I44+I45+I46+I47+I48+I49+I50+I51+I52+I53+I54+I55+I56+I57+I58</f>
        <v>10.854000000000001</v>
      </c>
      <c r="J42" s="51">
        <f>J43+J44+J45+J46+J47+J48+J49+J50+J51+J52+J53+J54+J55+J56+J57+J58</f>
        <v>4.1929999999999996</v>
      </c>
      <c r="K42" s="52">
        <f>K43+K44+K45+K46+K47+K48+K49+K50+K51+K52+K60+K53+K54+K55+K56+K57+K58+K59</f>
        <v>1021486.6240000001</v>
      </c>
      <c r="L42" s="52">
        <f>L43+L44+L45+L46+L47+L48+L49+L50+L51+L52+L60+L53+L54+L55+L56+L57+L58+L59</f>
        <v>2028178.3711700002</v>
      </c>
      <c r="M42" s="52">
        <f>M43+M44+M45+M46+M47+M48+M49+M50+M51+M52+M60+M53+M54+M55+M56+M57+M58+M59</f>
        <v>1973004.41</v>
      </c>
    </row>
    <row r="43" spans="1:17" ht="67.5" customHeight="1" x14ac:dyDescent="0.25">
      <c r="A43" s="34" t="s">
        <v>34</v>
      </c>
      <c r="B43" s="48" t="s">
        <v>65</v>
      </c>
      <c r="C43" s="48" t="s">
        <v>24</v>
      </c>
      <c r="D43" s="48" t="s">
        <v>67</v>
      </c>
      <c r="E43" s="48" t="s">
        <v>36</v>
      </c>
      <c r="F43" s="48" t="s">
        <v>37</v>
      </c>
      <c r="G43" s="34" t="s">
        <v>241</v>
      </c>
      <c r="H43" s="37">
        <v>44896</v>
      </c>
      <c r="I43" s="34">
        <v>0.78</v>
      </c>
      <c r="J43" s="34">
        <v>0</v>
      </c>
      <c r="K43" s="69">
        <v>62.6</v>
      </c>
      <c r="L43" s="15">
        <v>115695.11</v>
      </c>
      <c r="M43" s="15">
        <v>0</v>
      </c>
      <c r="N43" s="25"/>
      <c r="O43" s="25"/>
      <c r="P43" s="25"/>
      <c r="Q43" s="25"/>
    </row>
    <row r="44" spans="1:17" ht="51" customHeight="1" x14ac:dyDescent="0.25">
      <c r="A44" s="34" t="s">
        <v>34</v>
      </c>
      <c r="B44" s="48" t="s">
        <v>65</v>
      </c>
      <c r="C44" s="48" t="s">
        <v>24</v>
      </c>
      <c r="D44" s="48" t="s">
        <v>68</v>
      </c>
      <c r="E44" s="48" t="s">
        <v>36</v>
      </c>
      <c r="F44" s="48" t="s">
        <v>37</v>
      </c>
      <c r="G44" s="34" t="s">
        <v>242</v>
      </c>
      <c r="H44" s="37">
        <v>44896</v>
      </c>
      <c r="I44" s="34">
        <v>1.72</v>
      </c>
      <c r="J44" s="34" t="s">
        <v>245</v>
      </c>
      <c r="K44" s="15">
        <f>171200+242.79</f>
        <v>171442.79</v>
      </c>
      <c r="L44" s="15">
        <v>208812.87117</v>
      </c>
      <c r="M44" s="15">
        <v>0</v>
      </c>
      <c r="N44" s="25"/>
      <c r="O44" s="25"/>
      <c r="P44" s="25"/>
      <c r="Q44" s="25"/>
    </row>
    <row r="45" spans="1:17" ht="75" customHeight="1" x14ac:dyDescent="0.25">
      <c r="A45" s="34" t="s">
        <v>34</v>
      </c>
      <c r="B45" s="48" t="s">
        <v>65</v>
      </c>
      <c r="C45" s="48" t="s">
        <v>24</v>
      </c>
      <c r="D45" s="48" t="s">
        <v>69</v>
      </c>
      <c r="E45" s="48" t="s">
        <v>36</v>
      </c>
      <c r="F45" s="48" t="s">
        <v>37</v>
      </c>
      <c r="G45" s="34" t="s">
        <v>243</v>
      </c>
      <c r="H45" s="37">
        <v>44531</v>
      </c>
      <c r="I45" s="34" t="s">
        <v>244</v>
      </c>
      <c r="J45" s="34" t="s">
        <v>245</v>
      </c>
      <c r="K45" s="69">
        <v>764.89</v>
      </c>
      <c r="L45" s="15">
        <v>26706.59</v>
      </c>
      <c r="M45" s="15">
        <v>0</v>
      </c>
      <c r="N45" s="25"/>
      <c r="O45" s="25"/>
      <c r="P45" s="25"/>
      <c r="Q45" s="25"/>
    </row>
    <row r="46" spans="1:17" ht="57.75" customHeight="1" x14ac:dyDescent="0.25">
      <c r="A46" s="34" t="s">
        <v>34</v>
      </c>
      <c r="B46" s="48" t="s">
        <v>65</v>
      </c>
      <c r="C46" s="48" t="s">
        <v>24</v>
      </c>
      <c r="D46" s="48" t="s">
        <v>70</v>
      </c>
      <c r="E46" s="48" t="s">
        <v>36</v>
      </c>
      <c r="F46" s="48" t="s">
        <v>37</v>
      </c>
      <c r="G46" s="34" t="s">
        <v>246</v>
      </c>
      <c r="H46" s="37">
        <v>44896</v>
      </c>
      <c r="I46" s="34" t="s">
        <v>247</v>
      </c>
      <c r="J46" s="34" t="s">
        <v>245</v>
      </c>
      <c r="K46" s="15">
        <v>87015.145999999993</v>
      </c>
      <c r="L46" s="69">
        <v>211100.65</v>
      </c>
      <c r="M46" s="15">
        <v>0</v>
      </c>
      <c r="N46" s="25"/>
      <c r="O46" s="25"/>
      <c r="P46" s="25"/>
      <c r="Q46" s="25"/>
    </row>
    <row r="47" spans="1:17" ht="73.5" customHeight="1" x14ac:dyDescent="0.25">
      <c r="A47" s="34" t="s">
        <v>34</v>
      </c>
      <c r="B47" s="48" t="s">
        <v>65</v>
      </c>
      <c r="C47" s="48" t="s">
        <v>24</v>
      </c>
      <c r="D47" s="48" t="s">
        <v>71</v>
      </c>
      <c r="E47" s="48" t="s">
        <v>36</v>
      </c>
      <c r="F47" s="48" t="s">
        <v>19</v>
      </c>
      <c r="G47" s="34">
        <v>0.73</v>
      </c>
      <c r="H47" s="37">
        <v>44531</v>
      </c>
      <c r="I47" s="34" t="s">
        <v>245</v>
      </c>
      <c r="J47" s="34" t="s">
        <v>245</v>
      </c>
      <c r="K47" s="15">
        <v>7.19</v>
      </c>
      <c r="L47" s="15">
        <v>0</v>
      </c>
      <c r="M47" s="15">
        <v>0</v>
      </c>
      <c r="N47" s="25"/>
      <c r="O47" s="25"/>
      <c r="P47" s="25"/>
      <c r="Q47" s="25"/>
    </row>
    <row r="48" spans="1:17" ht="72.75" customHeight="1" x14ac:dyDescent="0.25">
      <c r="A48" s="34" t="s">
        <v>34</v>
      </c>
      <c r="B48" s="48" t="s">
        <v>65</v>
      </c>
      <c r="C48" s="48" t="s">
        <v>24</v>
      </c>
      <c r="D48" s="48" t="s">
        <v>72</v>
      </c>
      <c r="E48" s="48" t="s">
        <v>36</v>
      </c>
      <c r="F48" s="48" t="s">
        <v>19</v>
      </c>
      <c r="G48" s="34" t="s">
        <v>248</v>
      </c>
      <c r="H48" s="37">
        <v>44896</v>
      </c>
      <c r="I48" s="34" t="s">
        <v>249</v>
      </c>
      <c r="J48" s="34" t="s">
        <v>245</v>
      </c>
      <c r="K48" s="69">
        <v>41.27</v>
      </c>
      <c r="L48" s="69">
        <v>158741.38</v>
      </c>
      <c r="M48" s="15">
        <v>0</v>
      </c>
      <c r="N48" s="25"/>
      <c r="O48" s="25"/>
      <c r="P48" s="25"/>
      <c r="Q48" s="25"/>
    </row>
    <row r="49" spans="1:17" ht="69.75" customHeight="1" x14ac:dyDescent="0.25">
      <c r="A49" s="34" t="s">
        <v>34</v>
      </c>
      <c r="B49" s="48" t="s">
        <v>65</v>
      </c>
      <c r="C49" s="48" t="s">
        <v>24</v>
      </c>
      <c r="D49" s="48" t="s">
        <v>73</v>
      </c>
      <c r="E49" s="48" t="s">
        <v>36</v>
      </c>
      <c r="F49" s="48" t="s">
        <v>19</v>
      </c>
      <c r="G49" s="34">
        <v>4.3899999999999997</v>
      </c>
      <c r="H49" s="37">
        <v>44531</v>
      </c>
      <c r="I49" s="34" t="s">
        <v>245</v>
      </c>
      <c r="J49" s="34" t="s">
        <v>245</v>
      </c>
      <c r="K49" s="15">
        <f>71.51+79.5</f>
        <v>151.01</v>
      </c>
      <c r="L49" s="15">
        <v>0</v>
      </c>
      <c r="M49" s="15">
        <v>0</v>
      </c>
      <c r="N49" s="25"/>
      <c r="O49" s="25"/>
      <c r="P49" s="25"/>
      <c r="Q49" s="25"/>
    </row>
    <row r="50" spans="1:17" ht="74.25" customHeight="1" x14ac:dyDescent="0.25">
      <c r="A50" s="34" t="s">
        <v>34</v>
      </c>
      <c r="B50" s="48" t="s">
        <v>65</v>
      </c>
      <c r="C50" s="48" t="s">
        <v>24</v>
      </c>
      <c r="D50" s="48" t="s">
        <v>74</v>
      </c>
      <c r="E50" s="48" t="s">
        <v>36</v>
      </c>
      <c r="F50" s="48" t="s">
        <v>19</v>
      </c>
      <c r="G50" s="34" t="s">
        <v>245</v>
      </c>
      <c r="H50" s="37">
        <v>45992</v>
      </c>
      <c r="I50" s="34" t="s">
        <v>250</v>
      </c>
      <c r="J50" s="34" t="s">
        <v>251</v>
      </c>
      <c r="K50" s="15">
        <v>306.303</v>
      </c>
      <c r="L50" s="15">
        <v>200000</v>
      </c>
      <c r="M50" s="15">
        <v>253482.83</v>
      </c>
      <c r="N50" s="25"/>
      <c r="O50" s="25"/>
      <c r="P50" s="25"/>
      <c r="Q50" s="25"/>
    </row>
    <row r="51" spans="1:17" ht="66" customHeight="1" x14ac:dyDescent="0.25">
      <c r="A51" s="34" t="s">
        <v>34</v>
      </c>
      <c r="B51" s="48" t="s">
        <v>65</v>
      </c>
      <c r="C51" s="48" t="s">
        <v>24</v>
      </c>
      <c r="D51" s="48" t="s">
        <v>75</v>
      </c>
      <c r="E51" s="48" t="s">
        <v>36</v>
      </c>
      <c r="F51" s="48" t="s">
        <v>19</v>
      </c>
      <c r="G51" s="34">
        <v>0.55000000000000004</v>
      </c>
      <c r="H51" s="37">
        <v>44531</v>
      </c>
      <c r="I51" s="34" t="s">
        <v>245</v>
      </c>
      <c r="J51" s="34" t="s">
        <v>245</v>
      </c>
      <c r="K51" s="15">
        <v>43362.23</v>
      </c>
      <c r="L51" s="15">
        <v>0</v>
      </c>
      <c r="M51" s="15">
        <v>0</v>
      </c>
      <c r="N51" s="25"/>
      <c r="O51" s="25"/>
      <c r="P51" s="25"/>
      <c r="Q51" s="25"/>
    </row>
    <row r="52" spans="1:17" ht="79.5" customHeight="1" x14ac:dyDescent="0.25">
      <c r="A52" s="34" t="s">
        <v>34</v>
      </c>
      <c r="B52" s="48" t="s">
        <v>65</v>
      </c>
      <c r="C52" s="48" t="s">
        <v>24</v>
      </c>
      <c r="D52" s="48" t="s">
        <v>76</v>
      </c>
      <c r="E52" s="48" t="s">
        <v>36</v>
      </c>
      <c r="F52" s="48" t="s">
        <v>19</v>
      </c>
      <c r="G52" s="34">
        <v>1.1617</v>
      </c>
      <c r="H52" s="37">
        <v>44531</v>
      </c>
      <c r="I52" s="34" t="s">
        <v>245</v>
      </c>
      <c r="J52" s="34" t="s">
        <v>245</v>
      </c>
      <c r="K52" s="16">
        <v>8.4809999999999999</v>
      </c>
      <c r="L52" s="15">
        <v>0</v>
      </c>
      <c r="M52" s="15">
        <v>0</v>
      </c>
      <c r="N52" s="25"/>
      <c r="O52" s="25"/>
      <c r="P52" s="25"/>
      <c r="Q52" s="25"/>
    </row>
    <row r="53" spans="1:17" ht="69" customHeight="1" x14ac:dyDescent="0.25">
      <c r="A53" s="34" t="s">
        <v>34</v>
      </c>
      <c r="B53" s="48" t="s">
        <v>65</v>
      </c>
      <c r="C53" s="48" t="s">
        <v>24</v>
      </c>
      <c r="D53" s="48" t="s">
        <v>223</v>
      </c>
      <c r="E53" s="48" t="s">
        <v>36</v>
      </c>
      <c r="F53" s="48" t="s">
        <v>19</v>
      </c>
      <c r="G53" s="15">
        <v>0</v>
      </c>
      <c r="H53" s="37">
        <v>45261</v>
      </c>
      <c r="I53" s="53">
        <v>8.3000000000000004E-2</v>
      </c>
      <c r="J53" s="53">
        <v>0.41699999999999998</v>
      </c>
      <c r="K53" s="16">
        <v>0</v>
      </c>
      <c r="L53" s="15">
        <v>10526.31</v>
      </c>
      <c r="M53" s="15">
        <v>52631.58</v>
      </c>
      <c r="N53" s="21"/>
    </row>
    <row r="54" spans="1:17" ht="81.75" customHeight="1" x14ac:dyDescent="0.25">
      <c r="A54" s="34" t="s">
        <v>34</v>
      </c>
      <c r="B54" s="48" t="s">
        <v>65</v>
      </c>
      <c r="C54" s="48" t="s">
        <v>24</v>
      </c>
      <c r="D54" s="48" t="s">
        <v>224</v>
      </c>
      <c r="E54" s="48" t="s">
        <v>36</v>
      </c>
      <c r="F54" s="48" t="s">
        <v>19</v>
      </c>
      <c r="G54" s="15">
        <v>0</v>
      </c>
      <c r="H54" s="37">
        <v>44896</v>
      </c>
      <c r="I54" s="53">
        <v>0.33100000000000002</v>
      </c>
      <c r="J54" s="15">
        <v>0</v>
      </c>
      <c r="K54" s="15">
        <v>0</v>
      </c>
      <c r="L54" s="15">
        <v>28989.9</v>
      </c>
      <c r="M54" s="15">
        <v>0</v>
      </c>
    </row>
    <row r="55" spans="1:17" ht="69" customHeight="1" x14ac:dyDescent="0.25">
      <c r="A55" s="34" t="s">
        <v>34</v>
      </c>
      <c r="B55" s="48" t="s">
        <v>65</v>
      </c>
      <c r="C55" s="48" t="s">
        <v>24</v>
      </c>
      <c r="D55" s="48" t="s">
        <v>225</v>
      </c>
      <c r="E55" s="48" t="s">
        <v>36</v>
      </c>
      <c r="F55" s="48" t="s">
        <v>19</v>
      </c>
      <c r="G55" s="15">
        <v>0</v>
      </c>
      <c r="H55" s="37">
        <v>44896</v>
      </c>
      <c r="I55" s="53">
        <v>0.75700000000000001</v>
      </c>
      <c r="J55" s="15">
        <v>0</v>
      </c>
      <c r="K55" s="15">
        <v>0</v>
      </c>
      <c r="L55" s="69">
        <v>113622.22</v>
      </c>
      <c r="M55" s="15">
        <v>0</v>
      </c>
    </row>
    <row r="56" spans="1:17" ht="61.5" customHeight="1" x14ac:dyDescent="0.25">
      <c r="A56" s="34" t="s">
        <v>34</v>
      </c>
      <c r="B56" s="48" t="s">
        <v>65</v>
      </c>
      <c r="C56" s="48" t="s">
        <v>24</v>
      </c>
      <c r="D56" s="48" t="s">
        <v>226</v>
      </c>
      <c r="E56" s="48" t="s">
        <v>36</v>
      </c>
      <c r="F56" s="48" t="s">
        <v>19</v>
      </c>
      <c r="G56" s="15">
        <v>0</v>
      </c>
      <c r="H56" s="37">
        <v>45261</v>
      </c>
      <c r="I56" s="53">
        <v>0.193</v>
      </c>
      <c r="J56" s="53">
        <v>0.13600000000000001</v>
      </c>
      <c r="K56" s="15">
        <v>0</v>
      </c>
      <c r="L56" s="73">
        <v>0</v>
      </c>
      <c r="M56" s="73">
        <v>0</v>
      </c>
      <c r="N56" s="77" t="s">
        <v>307</v>
      </c>
    </row>
    <row r="57" spans="1:17" ht="65.25" customHeight="1" x14ac:dyDescent="0.25">
      <c r="A57" s="34" t="s">
        <v>34</v>
      </c>
      <c r="B57" s="48" t="s">
        <v>65</v>
      </c>
      <c r="C57" s="48" t="s">
        <v>24</v>
      </c>
      <c r="D57" s="48" t="s">
        <v>227</v>
      </c>
      <c r="E57" s="48" t="s">
        <v>36</v>
      </c>
      <c r="F57" s="48" t="s">
        <v>19</v>
      </c>
      <c r="G57" s="15">
        <v>0</v>
      </c>
      <c r="H57" s="37">
        <v>44896</v>
      </c>
      <c r="I57" s="53">
        <v>0.9</v>
      </c>
      <c r="J57" s="15">
        <v>0</v>
      </c>
      <c r="K57" s="15">
        <v>0</v>
      </c>
      <c r="L57" s="15">
        <v>48000</v>
      </c>
      <c r="M57" s="15">
        <v>0</v>
      </c>
    </row>
    <row r="58" spans="1:17" ht="69.75" customHeight="1" x14ac:dyDescent="0.25">
      <c r="A58" s="34" t="s">
        <v>34</v>
      </c>
      <c r="B58" s="48" t="s">
        <v>65</v>
      </c>
      <c r="C58" s="48" t="s">
        <v>24</v>
      </c>
      <c r="D58" s="48" t="s">
        <v>77</v>
      </c>
      <c r="E58" s="48" t="s">
        <v>36</v>
      </c>
      <c r="F58" s="48" t="s">
        <v>19</v>
      </c>
      <c r="G58" s="34">
        <v>2.2200000000000002</v>
      </c>
      <c r="H58" s="37">
        <v>45992</v>
      </c>
      <c r="I58" s="53">
        <f t="shared" ref="I58:I62" si="8">G58</f>
        <v>2.2200000000000002</v>
      </c>
      <c r="J58" s="53">
        <f t="shared" ref="J58:J62" si="9">G58</f>
        <v>2.2200000000000002</v>
      </c>
      <c r="K58" s="69">
        <v>664830.37</v>
      </c>
      <c r="L58" s="15">
        <v>905983.34</v>
      </c>
      <c r="M58" s="17">
        <v>1666890</v>
      </c>
    </row>
    <row r="59" spans="1:17" ht="93.75" customHeight="1" x14ac:dyDescent="0.25">
      <c r="A59" s="72" t="s">
        <v>34</v>
      </c>
      <c r="B59" s="78" t="s">
        <v>65</v>
      </c>
      <c r="C59" s="78" t="s">
        <v>24</v>
      </c>
      <c r="D59" s="78" t="s">
        <v>310</v>
      </c>
      <c r="E59" s="78" t="s">
        <v>36</v>
      </c>
      <c r="F59" s="78" t="s">
        <v>19</v>
      </c>
      <c r="G59" s="72"/>
      <c r="H59" s="81"/>
      <c r="I59" s="82"/>
      <c r="J59" s="82"/>
      <c r="K59" s="76">
        <v>39848.76</v>
      </c>
      <c r="L59" s="69">
        <v>0</v>
      </c>
      <c r="M59" s="83">
        <v>0</v>
      </c>
      <c r="N59" s="75" t="s">
        <v>307</v>
      </c>
    </row>
    <row r="60" spans="1:17" ht="87.75" customHeight="1" x14ac:dyDescent="0.25">
      <c r="A60" s="34" t="s">
        <v>34</v>
      </c>
      <c r="B60" s="48"/>
      <c r="C60" s="48" t="s">
        <v>62</v>
      </c>
      <c r="D60" s="48" t="s">
        <v>78</v>
      </c>
      <c r="E60" s="48" t="s">
        <v>36</v>
      </c>
      <c r="F60" s="48" t="s">
        <v>19</v>
      </c>
      <c r="G60" s="34">
        <v>2.2200000000000002</v>
      </c>
      <c r="H60" s="37">
        <v>45992</v>
      </c>
      <c r="I60" s="47">
        <f t="shared" si="8"/>
        <v>2.2200000000000002</v>
      </c>
      <c r="J60" s="47">
        <f t="shared" si="9"/>
        <v>2.2200000000000002</v>
      </c>
      <c r="K60" s="15">
        <v>13645.584000000001</v>
      </c>
      <c r="L60" s="15">
        <v>0</v>
      </c>
      <c r="M60" s="15">
        <f>M61</f>
        <v>0</v>
      </c>
    </row>
    <row r="61" spans="1:17" ht="51" x14ac:dyDescent="0.25">
      <c r="A61" s="38" t="s">
        <v>34</v>
      </c>
      <c r="B61" s="49" t="s">
        <v>65</v>
      </c>
      <c r="C61" s="33" t="s">
        <v>10</v>
      </c>
      <c r="D61" s="49" t="s">
        <v>79</v>
      </c>
      <c r="E61" s="49" t="s">
        <v>32</v>
      </c>
      <c r="F61" s="49" t="s">
        <v>33</v>
      </c>
      <c r="G61" s="38">
        <f>G62</f>
        <v>1</v>
      </c>
      <c r="H61" s="43">
        <v>44531</v>
      </c>
      <c r="I61" s="54">
        <f t="shared" si="8"/>
        <v>1</v>
      </c>
      <c r="J61" s="54">
        <f t="shared" si="9"/>
        <v>1</v>
      </c>
      <c r="K61" s="18">
        <f>K62</f>
        <v>321524.05</v>
      </c>
      <c r="L61" s="18">
        <f>L62</f>
        <v>94016.66</v>
      </c>
      <c r="M61" s="18">
        <f>M62</f>
        <v>0</v>
      </c>
    </row>
    <row r="62" spans="1:17" ht="25.5" x14ac:dyDescent="0.25">
      <c r="A62" s="34" t="s">
        <v>34</v>
      </c>
      <c r="B62" s="48" t="s">
        <v>65</v>
      </c>
      <c r="C62" s="55" t="s">
        <v>80</v>
      </c>
      <c r="D62" s="48" t="s">
        <v>81</v>
      </c>
      <c r="E62" s="48" t="s">
        <v>32</v>
      </c>
      <c r="F62" s="48" t="s">
        <v>33</v>
      </c>
      <c r="G62" s="34">
        <v>1</v>
      </c>
      <c r="H62" s="37">
        <v>44531</v>
      </c>
      <c r="I62" s="56">
        <f t="shared" si="8"/>
        <v>1</v>
      </c>
      <c r="J62" s="56">
        <f t="shared" si="9"/>
        <v>1</v>
      </c>
      <c r="K62" s="76">
        <v>321524.05</v>
      </c>
      <c r="L62" s="15">
        <v>94016.66</v>
      </c>
      <c r="M62" s="15">
        <v>0</v>
      </c>
    </row>
    <row r="63" spans="1:17" ht="51" x14ac:dyDescent="0.25">
      <c r="A63" s="38" t="s">
        <v>82</v>
      </c>
      <c r="B63" s="33" t="s">
        <v>9</v>
      </c>
      <c r="C63" s="33" t="s">
        <v>9</v>
      </c>
      <c r="D63" s="49" t="s">
        <v>83</v>
      </c>
      <c r="E63" s="49" t="s">
        <v>18</v>
      </c>
      <c r="F63" s="49" t="s">
        <v>19</v>
      </c>
      <c r="G63" s="18">
        <f>G64+G178</f>
        <v>619.30799999999999</v>
      </c>
      <c r="H63" s="43">
        <v>44531</v>
      </c>
      <c r="I63" s="18">
        <f>I64+I178</f>
        <v>319.31900000000002</v>
      </c>
      <c r="J63" s="18">
        <f>J64+J178</f>
        <v>308.01799999999997</v>
      </c>
      <c r="K63" s="97">
        <f>K64+K178+K181+K183+K185+K187+K190+K192</f>
        <v>1782460.4534999998</v>
      </c>
      <c r="L63" s="97">
        <f>L64+L178+L181+L183+L185+L187+L190+L192</f>
        <v>1175140.33</v>
      </c>
      <c r="M63" s="97">
        <f>M64+M178+M181+M183+M185+M187+M190+M192</f>
        <v>1114119.42</v>
      </c>
    </row>
    <row r="64" spans="1:17" ht="102.75" customHeight="1" x14ac:dyDescent="0.25">
      <c r="A64" s="38" t="s">
        <v>82</v>
      </c>
      <c r="B64" s="49" t="s">
        <v>23</v>
      </c>
      <c r="C64" s="33" t="s">
        <v>9</v>
      </c>
      <c r="D64" s="49" t="s">
        <v>21</v>
      </c>
      <c r="E64" s="49" t="s">
        <v>18</v>
      </c>
      <c r="F64" s="49" t="s">
        <v>19</v>
      </c>
      <c r="G64" s="18">
        <f>G70+G71+G72+G73+G74+G86+G87+G88+G89+G90+G91+G92+G93+G94+G95+G96+G98+G99+G100+G101+G102+G103+G104+G107+G108+G109+G110+G111+G112+G113+G114+G115+G116+G117+G118+G119+G120+G121+G122+G123+G124+G125+G126+G127</f>
        <v>18.007999999999999</v>
      </c>
      <c r="H64" s="43">
        <v>44531</v>
      </c>
      <c r="I64" s="18">
        <f>I70+I71+I72+I73+I74+I86+I87+I88+I89+I90+I91+I92+I93+I94+I95+I96+I98+I99+I100+I101+I102+I103+I104+I107+I108+I109+I110+I111+I112+I113+I114+I115+I116+I117+I118+I119+I120+I121+I122+I123+I124+I125+I126+I127+I143+I144+I145+I146+I147+I148+I149+I150+I151+I152+I162+I163+I164+I165+I166+I167+I168+I169+I170+I171+I172+I173+I174+I175+I176+I177</f>
        <v>6.3190000000000008</v>
      </c>
      <c r="J64" s="18">
        <f>J70+J71+J72+J73+J74+J86+J87+J88+J89+J90+J91+J92+J93+J94+J95+J96+J98+J99+J100+J101+J102+J103+J104+J107+J108+J109+J110+J111+J112+J113+J114+J115+J116+J117+J118+J119+J120+J121+J122+J123+J124+J125+J126+J127+J143+J144+J145+J146+J147+J148+J149+J150+J151+J152+J162+J163+J164+J165+J166+J167+J168+J169+J170+J171+J172+J173+J174+J175+J176+J177</f>
        <v>7.0179999999999998</v>
      </c>
      <c r="K64" s="18">
        <f>SUM(K65:K142)</f>
        <v>369909.85349999997</v>
      </c>
      <c r="L64" s="18">
        <f>SUBTOTAL(9,L65:L177)</f>
        <v>252965.41000000003</v>
      </c>
      <c r="M64" s="57">
        <f>SUBTOTAL(9,M65:M177)</f>
        <v>200000.00000000003</v>
      </c>
      <c r="N64" s="29"/>
      <c r="O64" s="29"/>
    </row>
    <row r="65" spans="1:16" ht="84.75" customHeight="1" x14ac:dyDescent="0.25">
      <c r="A65" s="34" t="s">
        <v>82</v>
      </c>
      <c r="B65" s="48" t="s">
        <v>23</v>
      </c>
      <c r="C65" s="48" t="s">
        <v>24</v>
      </c>
      <c r="D65" s="48" t="s">
        <v>84</v>
      </c>
      <c r="E65" s="48" t="s">
        <v>151</v>
      </c>
      <c r="F65" s="48" t="s">
        <v>33</v>
      </c>
      <c r="G65" s="15">
        <v>1</v>
      </c>
      <c r="H65" s="37">
        <v>44531</v>
      </c>
      <c r="I65" s="34" t="s">
        <v>245</v>
      </c>
      <c r="J65" s="34" t="s">
        <v>245</v>
      </c>
      <c r="K65" s="15">
        <v>3900</v>
      </c>
      <c r="L65" s="15">
        <v>0</v>
      </c>
      <c r="M65" s="15">
        <f t="shared" ref="M65:M128" si="10">M66</f>
        <v>0</v>
      </c>
      <c r="O65" s="74"/>
    </row>
    <row r="66" spans="1:16" ht="76.5" customHeight="1" x14ac:dyDescent="0.25">
      <c r="A66" s="34" t="s">
        <v>82</v>
      </c>
      <c r="B66" s="48" t="s">
        <v>23</v>
      </c>
      <c r="C66" s="48" t="s">
        <v>24</v>
      </c>
      <c r="D66" s="48" t="s">
        <v>85</v>
      </c>
      <c r="E66" s="48" t="s">
        <v>151</v>
      </c>
      <c r="F66" s="48" t="s">
        <v>33</v>
      </c>
      <c r="G66" s="59" t="s">
        <v>296</v>
      </c>
      <c r="H66" s="37">
        <v>44531</v>
      </c>
      <c r="I66" s="34" t="s">
        <v>245</v>
      </c>
      <c r="J66" s="34" t="s">
        <v>245</v>
      </c>
      <c r="K66" s="76">
        <v>2400</v>
      </c>
      <c r="L66" s="15">
        <v>0</v>
      </c>
      <c r="M66" s="15">
        <f t="shared" si="10"/>
        <v>0</v>
      </c>
      <c r="N66" s="118"/>
      <c r="O66" s="119"/>
      <c r="P66" s="119"/>
    </row>
    <row r="67" spans="1:16" ht="73.5" customHeight="1" x14ac:dyDescent="0.25">
      <c r="A67" s="34" t="s">
        <v>82</v>
      </c>
      <c r="B67" s="48" t="s">
        <v>23</v>
      </c>
      <c r="C67" s="48" t="s">
        <v>24</v>
      </c>
      <c r="D67" s="48" t="s">
        <v>86</v>
      </c>
      <c r="E67" s="48" t="s">
        <v>43</v>
      </c>
      <c r="F67" s="48" t="s">
        <v>33</v>
      </c>
      <c r="G67" s="34">
        <v>1</v>
      </c>
      <c r="H67" s="37">
        <v>44531</v>
      </c>
      <c r="I67" s="34" t="s">
        <v>245</v>
      </c>
      <c r="J67" s="34" t="s">
        <v>245</v>
      </c>
      <c r="K67" s="15">
        <v>12019.87</v>
      </c>
      <c r="L67" s="15">
        <v>0</v>
      </c>
      <c r="M67" s="15">
        <f t="shared" si="10"/>
        <v>0</v>
      </c>
      <c r="O67" s="21"/>
    </row>
    <row r="68" spans="1:16" ht="96.75" customHeight="1" x14ac:dyDescent="0.25">
      <c r="A68" s="34" t="s">
        <v>82</v>
      </c>
      <c r="B68" s="48" t="s">
        <v>23</v>
      </c>
      <c r="C68" s="48" t="s">
        <v>24</v>
      </c>
      <c r="D68" s="48" t="s">
        <v>87</v>
      </c>
      <c r="E68" s="48" t="s">
        <v>43</v>
      </c>
      <c r="F68" s="48" t="s">
        <v>33</v>
      </c>
      <c r="G68" s="34">
        <v>1</v>
      </c>
      <c r="H68" s="37">
        <v>44531</v>
      </c>
      <c r="I68" s="34" t="s">
        <v>245</v>
      </c>
      <c r="J68" s="34" t="s">
        <v>245</v>
      </c>
      <c r="K68" s="15">
        <v>8731.8700000000008</v>
      </c>
      <c r="L68" s="15">
        <v>0</v>
      </c>
      <c r="M68" s="15">
        <f t="shared" si="10"/>
        <v>0</v>
      </c>
    </row>
    <row r="69" spans="1:16" ht="51.75" customHeight="1" x14ac:dyDescent="0.25">
      <c r="A69" s="34" t="s">
        <v>82</v>
      </c>
      <c r="B69" s="48" t="s">
        <v>23</v>
      </c>
      <c r="C69" s="48" t="s">
        <v>24</v>
      </c>
      <c r="D69" s="48" t="s">
        <v>88</v>
      </c>
      <c r="E69" s="48" t="s">
        <v>153</v>
      </c>
      <c r="F69" s="48" t="s">
        <v>33</v>
      </c>
      <c r="G69" s="34">
        <v>3</v>
      </c>
      <c r="H69" s="37">
        <v>44531</v>
      </c>
      <c r="I69" s="34" t="s">
        <v>245</v>
      </c>
      <c r="J69" s="34" t="s">
        <v>245</v>
      </c>
      <c r="K69" s="15">
        <v>2413.0100000000002</v>
      </c>
      <c r="L69" s="15">
        <v>0</v>
      </c>
      <c r="M69" s="15">
        <f t="shared" si="10"/>
        <v>0</v>
      </c>
    </row>
    <row r="70" spans="1:16" ht="53.25" customHeight="1" x14ac:dyDescent="0.25">
      <c r="A70" s="34" t="s">
        <v>82</v>
      </c>
      <c r="B70" s="48" t="s">
        <v>23</v>
      </c>
      <c r="C70" s="48" t="s">
        <v>24</v>
      </c>
      <c r="D70" s="48" t="s">
        <v>252</v>
      </c>
      <c r="E70" s="48" t="s">
        <v>18</v>
      </c>
      <c r="F70" s="48" t="s">
        <v>19</v>
      </c>
      <c r="G70" s="34">
        <v>0.19</v>
      </c>
      <c r="H70" s="37">
        <v>44317</v>
      </c>
      <c r="I70" s="34" t="s">
        <v>245</v>
      </c>
      <c r="J70" s="34" t="s">
        <v>245</v>
      </c>
      <c r="K70" s="15">
        <v>6091.1918400000004</v>
      </c>
      <c r="L70" s="15">
        <v>0</v>
      </c>
      <c r="M70" s="15">
        <f t="shared" si="10"/>
        <v>0</v>
      </c>
    </row>
    <row r="71" spans="1:16" ht="63" customHeight="1" x14ac:dyDescent="0.25">
      <c r="A71" s="34" t="s">
        <v>82</v>
      </c>
      <c r="B71" s="48" t="s">
        <v>23</v>
      </c>
      <c r="C71" s="48" t="s">
        <v>24</v>
      </c>
      <c r="D71" s="48" t="s">
        <v>89</v>
      </c>
      <c r="E71" s="48" t="s">
        <v>18</v>
      </c>
      <c r="F71" s="48" t="s">
        <v>19</v>
      </c>
      <c r="G71" s="34">
        <v>0.24</v>
      </c>
      <c r="H71" s="37">
        <v>44348</v>
      </c>
      <c r="I71" s="34" t="s">
        <v>245</v>
      </c>
      <c r="J71" s="34" t="s">
        <v>245</v>
      </c>
      <c r="K71" s="15">
        <v>13069.68</v>
      </c>
      <c r="L71" s="15">
        <v>0</v>
      </c>
      <c r="M71" s="15">
        <f t="shared" si="10"/>
        <v>0</v>
      </c>
    </row>
    <row r="72" spans="1:16" ht="61.5" customHeight="1" x14ac:dyDescent="0.25">
      <c r="A72" s="34" t="s">
        <v>82</v>
      </c>
      <c r="B72" s="48" t="s">
        <v>23</v>
      </c>
      <c r="C72" s="48" t="s">
        <v>24</v>
      </c>
      <c r="D72" s="48" t="s">
        <v>90</v>
      </c>
      <c r="E72" s="48" t="s">
        <v>18</v>
      </c>
      <c r="F72" s="48" t="s">
        <v>19</v>
      </c>
      <c r="G72" s="34">
        <v>0.60199999999999998</v>
      </c>
      <c r="H72" s="37">
        <v>44501</v>
      </c>
      <c r="I72" s="34" t="s">
        <v>245</v>
      </c>
      <c r="J72" s="34" t="s">
        <v>245</v>
      </c>
      <c r="K72" s="15">
        <v>33801.393600000003</v>
      </c>
      <c r="L72" s="15">
        <v>0</v>
      </c>
      <c r="M72" s="15">
        <f t="shared" si="10"/>
        <v>0</v>
      </c>
    </row>
    <row r="73" spans="1:16" ht="92.25" customHeight="1" x14ac:dyDescent="0.25">
      <c r="A73" s="34" t="s">
        <v>82</v>
      </c>
      <c r="B73" s="48" t="s">
        <v>23</v>
      </c>
      <c r="C73" s="48" t="s">
        <v>24</v>
      </c>
      <c r="D73" s="48" t="s">
        <v>91</v>
      </c>
      <c r="E73" s="48" t="s">
        <v>18</v>
      </c>
      <c r="F73" s="48" t="s">
        <v>19</v>
      </c>
      <c r="G73" s="34">
        <v>0.34499999999999997</v>
      </c>
      <c r="H73" s="37">
        <v>44896</v>
      </c>
      <c r="I73" s="34" t="s">
        <v>245</v>
      </c>
      <c r="J73" s="34" t="s">
        <v>245</v>
      </c>
      <c r="K73" s="15">
        <v>10000</v>
      </c>
      <c r="L73" s="15">
        <v>0</v>
      </c>
      <c r="M73" s="15">
        <f t="shared" si="10"/>
        <v>0</v>
      </c>
    </row>
    <row r="74" spans="1:16" ht="58.5" customHeight="1" x14ac:dyDescent="0.25">
      <c r="A74" s="34" t="s">
        <v>82</v>
      </c>
      <c r="B74" s="48" t="s">
        <v>23</v>
      </c>
      <c r="C74" s="48" t="s">
        <v>24</v>
      </c>
      <c r="D74" s="48" t="s">
        <v>92</v>
      </c>
      <c r="E74" s="48" t="s">
        <v>18</v>
      </c>
      <c r="F74" s="48" t="s">
        <v>19</v>
      </c>
      <c r="G74" s="34">
        <v>0.65500000000000003</v>
      </c>
      <c r="H74" s="37">
        <v>44774</v>
      </c>
      <c r="I74" s="34" t="s">
        <v>245</v>
      </c>
      <c r="J74" s="34" t="s">
        <v>245</v>
      </c>
      <c r="K74" s="15">
        <v>28288.848000000002</v>
      </c>
      <c r="L74" s="15">
        <v>0</v>
      </c>
      <c r="M74" s="15">
        <f t="shared" si="10"/>
        <v>0</v>
      </c>
    </row>
    <row r="75" spans="1:16" ht="86.25" customHeight="1" x14ac:dyDescent="0.25">
      <c r="A75" s="34" t="s">
        <v>82</v>
      </c>
      <c r="B75" s="48" t="s">
        <v>23</v>
      </c>
      <c r="C75" s="48" t="s">
        <v>24</v>
      </c>
      <c r="D75" s="48" t="s">
        <v>93</v>
      </c>
      <c r="E75" s="48" t="s">
        <v>43</v>
      </c>
      <c r="F75" s="48" t="s">
        <v>33</v>
      </c>
      <c r="G75" s="34">
        <v>1</v>
      </c>
      <c r="H75" s="37">
        <v>44531</v>
      </c>
      <c r="I75" s="34" t="s">
        <v>245</v>
      </c>
      <c r="J75" s="34" t="s">
        <v>245</v>
      </c>
      <c r="K75" s="15">
        <v>160</v>
      </c>
      <c r="L75" s="15">
        <v>0</v>
      </c>
      <c r="M75" s="15">
        <f t="shared" si="10"/>
        <v>0</v>
      </c>
      <c r="N75" s="21"/>
    </row>
    <row r="76" spans="1:16" ht="96.75" customHeight="1" x14ac:dyDescent="0.25">
      <c r="A76" s="34" t="s">
        <v>82</v>
      </c>
      <c r="B76" s="48" t="s">
        <v>23</v>
      </c>
      <c r="C76" s="48" t="s">
        <v>24</v>
      </c>
      <c r="D76" s="48" t="s">
        <v>94</v>
      </c>
      <c r="E76" s="48" t="s">
        <v>43</v>
      </c>
      <c r="F76" s="48" t="s">
        <v>33</v>
      </c>
      <c r="G76" s="34">
        <v>1</v>
      </c>
      <c r="H76" s="37">
        <v>44531</v>
      </c>
      <c r="I76" s="34" t="s">
        <v>245</v>
      </c>
      <c r="J76" s="34" t="s">
        <v>245</v>
      </c>
      <c r="K76" s="15">
        <v>45</v>
      </c>
      <c r="L76" s="15">
        <v>0</v>
      </c>
      <c r="M76" s="15">
        <f t="shared" si="10"/>
        <v>0</v>
      </c>
    </row>
    <row r="77" spans="1:16" ht="70.5" customHeight="1" x14ac:dyDescent="0.25">
      <c r="A77" s="34" t="s">
        <v>82</v>
      </c>
      <c r="B77" s="48" t="s">
        <v>23</v>
      </c>
      <c r="C77" s="48" t="s">
        <v>24</v>
      </c>
      <c r="D77" s="48" t="s">
        <v>95</v>
      </c>
      <c r="E77" s="48" t="s">
        <v>43</v>
      </c>
      <c r="F77" s="48" t="s">
        <v>33</v>
      </c>
      <c r="G77" s="34">
        <v>1</v>
      </c>
      <c r="H77" s="37">
        <v>44532</v>
      </c>
      <c r="I77" s="34" t="s">
        <v>245</v>
      </c>
      <c r="J77" s="34" t="s">
        <v>245</v>
      </c>
      <c r="K77" s="15">
        <v>119.76</v>
      </c>
      <c r="L77" s="15">
        <v>0</v>
      </c>
      <c r="M77" s="15">
        <f t="shared" si="10"/>
        <v>0</v>
      </c>
    </row>
    <row r="78" spans="1:16" ht="71.25" customHeight="1" x14ac:dyDescent="0.25">
      <c r="A78" s="34" t="s">
        <v>82</v>
      </c>
      <c r="B78" s="48" t="s">
        <v>23</v>
      </c>
      <c r="C78" s="48" t="s">
        <v>24</v>
      </c>
      <c r="D78" s="48" t="s">
        <v>96</v>
      </c>
      <c r="E78" s="48" t="s">
        <v>43</v>
      </c>
      <c r="F78" s="48" t="s">
        <v>33</v>
      </c>
      <c r="G78" s="34">
        <v>1</v>
      </c>
      <c r="H78" s="37">
        <v>44533</v>
      </c>
      <c r="I78" s="34" t="s">
        <v>245</v>
      </c>
      <c r="J78" s="34" t="s">
        <v>245</v>
      </c>
      <c r="K78" s="15">
        <v>48.01</v>
      </c>
      <c r="L78" s="15">
        <v>0</v>
      </c>
      <c r="M78" s="15">
        <f t="shared" si="10"/>
        <v>0</v>
      </c>
    </row>
    <row r="79" spans="1:16" ht="73.5" customHeight="1" x14ac:dyDescent="0.25">
      <c r="A79" s="34" t="s">
        <v>82</v>
      </c>
      <c r="B79" s="48" t="s">
        <v>23</v>
      </c>
      <c r="C79" s="48" t="s">
        <v>24</v>
      </c>
      <c r="D79" s="48" t="s">
        <v>97</v>
      </c>
      <c r="E79" s="48" t="s">
        <v>43</v>
      </c>
      <c r="F79" s="48" t="s">
        <v>33</v>
      </c>
      <c r="G79" s="34">
        <v>1</v>
      </c>
      <c r="H79" s="37">
        <v>44534</v>
      </c>
      <c r="I79" s="34" t="s">
        <v>245</v>
      </c>
      <c r="J79" s="34" t="s">
        <v>245</v>
      </c>
      <c r="K79" s="15">
        <v>28.73</v>
      </c>
      <c r="L79" s="15">
        <v>0</v>
      </c>
      <c r="M79" s="15">
        <f t="shared" si="10"/>
        <v>0</v>
      </c>
    </row>
    <row r="80" spans="1:16" ht="66" customHeight="1" x14ac:dyDescent="0.25">
      <c r="A80" s="34" t="s">
        <v>82</v>
      </c>
      <c r="B80" s="48" t="s">
        <v>23</v>
      </c>
      <c r="C80" s="48" t="s">
        <v>24</v>
      </c>
      <c r="D80" s="48" t="s">
        <v>98</v>
      </c>
      <c r="E80" s="48" t="s">
        <v>43</v>
      </c>
      <c r="F80" s="48" t="s">
        <v>33</v>
      </c>
      <c r="G80" s="34">
        <v>1</v>
      </c>
      <c r="H80" s="37">
        <v>44287</v>
      </c>
      <c r="I80" s="34" t="s">
        <v>245</v>
      </c>
      <c r="J80" s="34" t="s">
        <v>245</v>
      </c>
      <c r="K80" s="15">
        <v>8.4</v>
      </c>
      <c r="L80" s="15">
        <v>0</v>
      </c>
      <c r="M80" s="15">
        <f t="shared" si="10"/>
        <v>0</v>
      </c>
    </row>
    <row r="81" spans="1:15" ht="99" customHeight="1" x14ac:dyDescent="0.25">
      <c r="A81" s="34" t="s">
        <v>82</v>
      </c>
      <c r="B81" s="48" t="s">
        <v>23</v>
      </c>
      <c r="C81" s="48" t="s">
        <v>24</v>
      </c>
      <c r="D81" s="48" t="s">
        <v>99</v>
      </c>
      <c r="E81" s="48" t="s">
        <v>43</v>
      </c>
      <c r="F81" s="48" t="s">
        <v>33</v>
      </c>
      <c r="G81" s="34">
        <v>1</v>
      </c>
      <c r="H81" s="37">
        <v>44531</v>
      </c>
      <c r="I81" s="34" t="s">
        <v>245</v>
      </c>
      <c r="J81" s="34" t="s">
        <v>245</v>
      </c>
      <c r="K81" s="15">
        <v>2042.31</v>
      </c>
      <c r="L81" s="15">
        <v>0</v>
      </c>
      <c r="M81" s="15">
        <f t="shared" si="10"/>
        <v>0</v>
      </c>
    </row>
    <row r="82" spans="1:15" ht="78" customHeight="1" x14ac:dyDescent="0.25">
      <c r="A82" s="34" t="s">
        <v>82</v>
      </c>
      <c r="B82" s="48" t="s">
        <v>23</v>
      </c>
      <c r="C82" s="48" t="s">
        <v>24</v>
      </c>
      <c r="D82" s="48" t="s">
        <v>100</v>
      </c>
      <c r="E82" s="48" t="s">
        <v>43</v>
      </c>
      <c r="F82" s="48" t="s">
        <v>33</v>
      </c>
      <c r="G82" s="34">
        <v>1</v>
      </c>
      <c r="H82" s="37">
        <v>44532</v>
      </c>
      <c r="I82" s="34" t="s">
        <v>245</v>
      </c>
      <c r="J82" s="34" t="s">
        <v>245</v>
      </c>
      <c r="K82" s="73">
        <v>0</v>
      </c>
      <c r="L82" s="15">
        <v>0</v>
      </c>
      <c r="M82" s="15">
        <f t="shared" si="10"/>
        <v>0</v>
      </c>
      <c r="N82" s="89" t="s">
        <v>312</v>
      </c>
      <c r="O82" s="86"/>
    </row>
    <row r="83" spans="1:15" ht="78" customHeight="1" x14ac:dyDescent="0.25">
      <c r="A83" s="34" t="s">
        <v>82</v>
      </c>
      <c r="B83" s="48" t="s">
        <v>23</v>
      </c>
      <c r="C83" s="48" t="s">
        <v>24</v>
      </c>
      <c r="D83" s="48" t="s">
        <v>101</v>
      </c>
      <c r="E83" s="48" t="s">
        <v>153</v>
      </c>
      <c r="F83" s="48" t="s">
        <v>33</v>
      </c>
      <c r="G83" s="34">
        <v>1</v>
      </c>
      <c r="H83" s="37">
        <v>44533</v>
      </c>
      <c r="I83" s="34" t="s">
        <v>245</v>
      </c>
      <c r="J83" s="34" t="s">
        <v>245</v>
      </c>
      <c r="K83" s="15">
        <v>56.28</v>
      </c>
      <c r="L83" s="15">
        <v>0</v>
      </c>
      <c r="M83" s="15">
        <f t="shared" si="10"/>
        <v>0</v>
      </c>
    </row>
    <row r="84" spans="1:15" ht="71.25" customHeight="1" x14ac:dyDescent="0.25">
      <c r="A84" s="34" t="s">
        <v>82</v>
      </c>
      <c r="B84" s="48" t="s">
        <v>23</v>
      </c>
      <c r="C84" s="48" t="s">
        <v>24</v>
      </c>
      <c r="D84" s="48" t="s">
        <v>102</v>
      </c>
      <c r="E84" s="48" t="s">
        <v>151</v>
      </c>
      <c r="F84" s="48" t="s">
        <v>33</v>
      </c>
      <c r="G84" s="34">
        <v>1</v>
      </c>
      <c r="H84" s="37">
        <v>44534</v>
      </c>
      <c r="I84" s="34" t="s">
        <v>245</v>
      </c>
      <c r="J84" s="34" t="s">
        <v>245</v>
      </c>
      <c r="K84" s="15">
        <v>195.72</v>
      </c>
      <c r="L84" s="15">
        <v>0</v>
      </c>
      <c r="M84" s="15">
        <f>M85</f>
        <v>0</v>
      </c>
    </row>
    <row r="85" spans="1:15" ht="113.25" customHeight="1" x14ac:dyDescent="0.25">
      <c r="A85" s="34" t="s">
        <v>82</v>
      </c>
      <c r="B85" s="48" t="s">
        <v>23</v>
      </c>
      <c r="C85" s="48" t="s">
        <v>24</v>
      </c>
      <c r="D85" s="48" t="s">
        <v>103</v>
      </c>
      <c r="E85" s="48" t="s">
        <v>154</v>
      </c>
      <c r="F85" s="48" t="s">
        <v>33</v>
      </c>
      <c r="G85" s="34">
        <v>1</v>
      </c>
      <c r="H85" s="37">
        <v>44535</v>
      </c>
      <c r="I85" s="34" t="s">
        <v>245</v>
      </c>
      <c r="J85" s="34" t="s">
        <v>245</v>
      </c>
      <c r="K85" s="15">
        <v>311.06</v>
      </c>
      <c r="L85" s="15">
        <v>0</v>
      </c>
      <c r="M85" s="15">
        <f t="shared" si="10"/>
        <v>0</v>
      </c>
    </row>
    <row r="86" spans="1:15" ht="75.75" customHeight="1" x14ac:dyDescent="0.25">
      <c r="A86" s="34" t="s">
        <v>82</v>
      </c>
      <c r="B86" s="48" t="s">
        <v>23</v>
      </c>
      <c r="C86" s="48" t="s">
        <v>24</v>
      </c>
      <c r="D86" s="48" t="s">
        <v>104</v>
      </c>
      <c r="E86" s="48" t="s">
        <v>18</v>
      </c>
      <c r="F86" s="48" t="s">
        <v>19</v>
      </c>
      <c r="G86" s="34">
        <v>0.08</v>
      </c>
      <c r="H86" s="37">
        <v>44531</v>
      </c>
      <c r="I86" s="34" t="s">
        <v>245</v>
      </c>
      <c r="J86" s="34" t="s">
        <v>245</v>
      </c>
      <c r="K86" s="15">
        <v>3190.55</v>
      </c>
      <c r="L86" s="15">
        <v>0</v>
      </c>
      <c r="M86" s="15">
        <f t="shared" si="10"/>
        <v>0</v>
      </c>
    </row>
    <row r="87" spans="1:15" ht="114" customHeight="1" x14ac:dyDescent="0.25">
      <c r="A87" s="34" t="s">
        <v>82</v>
      </c>
      <c r="B87" s="48" t="s">
        <v>23</v>
      </c>
      <c r="C87" s="48" t="s">
        <v>24</v>
      </c>
      <c r="D87" s="48" t="s">
        <v>105</v>
      </c>
      <c r="E87" s="48" t="s">
        <v>18</v>
      </c>
      <c r="F87" s="48" t="s">
        <v>19</v>
      </c>
      <c r="G87" s="34">
        <v>0.46500000000000002</v>
      </c>
      <c r="H87" s="37">
        <v>44378</v>
      </c>
      <c r="I87" s="34" t="s">
        <v>245</v>
      </c>
      <c r="J87" s="34" t="s">
        <v>245</v>
      </c>
      <c r="K87" s="15">
        <v>12450.285550000001</v>
      </c>
      <c r="L87" s="15">
        <v>0</v>
      </c>
      <c r="M87" s="15">
        <f t="shared" si="10"/>
        <v>0</v>
      </c>
    </row>
    <row r="88" spans="1:15" ht="38.25" x14ac:dyDescent="0.25">
      <c r="A88" s="34" t="s">
        <v>82</v>
      </c>
      <c r="B88" s="48" t="s">
        <v>23</v>
      </c>
      <c r="C88" s="48" t="s">
        <v>24</v>
      </c>
      <c r="D88" s="108" t="s">
        <v>298</v>
      </c>
      <c r="E88" s="48" t="s">
        <v>155</v>
      </c>
      <c r="F88" s="48" t="s">
        <v>19</v>
      </c>
      <c r="G88" s="34">
        <v>7.0000000000000007E-2</v>
      </c>
      <c r="H88" s="37">
        <v>44348</v>
      </c>
      <c r="I88" s="34" t="s">
        <v>245</v>
      </c>
      <c r="J88" s="34" t="s">
        <v>245</v>
      </c>
      <c r="K88" s="47">
        <v>570.92999999999995</v>
      </c>
      <c r="L88" s="15">
        <v>0</v>
      </c>
      <c r="M88" s="15">
        <f t="shared" si="10"/>
        <v>0</v>
      </c>
    </row>
    <row r="89" spans="1:15" ht="102.75" customHeight="1" x14ac:dyDescent="0.25">
      <c r="A89" s="34" t="s">
        <v>82</v>
      </c>
      <c r="B89" s="48" t="s">
        <v>23</v>
      </c>
      <c r="C89" s="48" t="s">
        <v>24</v>
      </c>
      <c r="D89" s="48" t="s">
        <v>299</v>
      </c>
      <c r="E89" s="48" t="s">
        <v>155</v>
      </c>
      <c r="F89" s="48" t="s">
        <v>19</v>
      </c>
      <c r="G89" s="34">
        <v>0.32</v>
      </c>
      <c r="H89" s="37">
        <v>44531</v>
      </c>
      <c r="I89" s="34" t="s">
        <v>245</v>
      </c>
      <c r="J89" s="34" t="s">
        <v>245</v>
      </c>
      <c r="K89" s="15">
        <v>7159.0011199999999</v>
      </c>
      <c r="L89" s="15">
        <v>0</v>
      </c>
      <c r="M89" s="15">
        <f t="shared" si="10"/>
        <v>0</v>
      </c>
    </row>
    <row r="90" spans="1:15" ht="87" customHeight="1" x14ac:dyDescent="0.25">
      <c r="A90" s="34" t="s">
        <v>82</v>
      </c>
      <c r="B90" s="48" t="s">
        <v>23</v>
      </c>
      <c r="C90" s="48" t="s">
        <v>24</v>
      </c>
      <c r="D90" s="48" t="s">
        <v>106</v>
      </c>
      <c r="E90" s="48" t="s">
        <v>155</v>
      </c>
      <c r="F90" s="48" t="s">
        <v>19</v>
      </c>
      <c r="G90" s="34">
        <v>0.56000000000000005</v>
      </c>
      <c r="H90" s="37">
        <v>44409</v>
      </c>
      <c r="I90" s="34" t="s">
        <v>245</v>
      </c>
      <c r="J90" s="34" t="s">
        <v>245</v>
      </c>
      <c r="K90" s="15">
        <v>7124.69</v>
      </c>
      <c r="L90" s="15">
        <v>0</v>
      </c>
      <c r="M90" s="15">
        <f t="shared" si="10"/>
        <v>0</v>
      </c>
    </row>
    <row r="91" spans="1:15" ht="69.75" customHeight="1" x14ac:dyDescent="0.25">
      <c r="A91" s="34" t="s">
        <v>82</v>
      </c>
      <c r="B91" s="48" t="s">
        <v>23</v>
      </c>
      <c r="C91" s="48" t="s">
        <v>24</v>
      </c>
      <c r="D91" s="48" t="s">
        <v>107</v>
      </c>
      <c r="E91" s="48" t="s">
        <v>155</v>
      </c>
      <c r="F91" s="48" t="s">
        <v>19</v>
      </c>
      <c r="G91" s="34">
        <v>0.2</v>
      </c>
      <c r="H91" s="37">
        <v>44378</v>
      </c>
      <c r="I91" s="34" t="s">
        <v>245</v>
      </c>
      <c r="J91" s="34" t="s">
        <v>245</v>
      </c>
      <c r="K91" s="15">
        <v>1042.2010299999999</v>
      </c>
      <c r="L91" s="15">
        <v>0</v>
      </c>
      <c r="M91" s="15">
        <f t="shared" si="10"/>
        <v>0</v>
      </c>
    </row>
    <row r="92" spans="1:15" ht="82.5" customHeight="1" x14ac:dyDescent="0.25">
      <c r="A92" s="34" t="s">
        <v>82</v>
      </c>
      <c r="B92" s="48" t="s">
        <v>23</v>
      </c>
      <c r="C92" s="48" t="s">
        <v>24</v>
      </c>
      <c r="D92" s="48" t="s">
        <v>108</v>
      </c>
      <c r="E92" s="48" t="s">
        <v>156</v>
      </c>
      <c r="F92" s="48" t="s">
        <v>19</v>
      </c>
      <c r="G92" s="34">
        <v>0.25600000000000001</v>
      </c>
      <c r="H92" s="37">
        <v>44348</v>
      </c>
      <c r="I92" s="34" t="s">
        <v>245</v>
      </c>
      <c r="J92" s="34" t="s">
        <v>245</v>
      </c>
      <c r="K92" s="15">
        <v>1382.44</v>
      </c>
      <c r="L92" s="15">
        <v>0</v>
      </c>
      <c r="M92" s="15">
        <f t="shared" si="10"/>
        <v>0</v>
      </c>
    </row>
    <row r="93" spans="1:15" ht="77.25" customHeight="1" x14ac:dyDescent="0.25">
      <c r="A93" s="34" t="s">
        <v>82</v>
      </c>
      <c r="B93" s="48" t="s">
        <v>23</v>
      </c>
      <c r="C93" s="48" t="s">
        <v>24</v>
      </c>
      <c r="D93" s="48" t="s">
        <v>109</v>
      </c>
      <c r="E93" s="48" t="s">
        <v>36</v>
      </c>
      <c r="F93" s="48" t="s">
        <v>19</v>
      </c>
      <c r="G93" s="34">
        <v>0.08</v>
      </c>
      <c r="H93" s="37">
        <v>44531</v>
      </c>
      <c r="I93" s="34" t="s">
        <v>245</v>
      </c>
      <c r="J93" s="34" t="s">
        <v>245</v>
      </c>
      <c r="K93" s="15">
        <v>6644.2209999999995</v>
      </c>
      <c r="L93" s="15">
        <v>0</v>
      </c>
      <c r="M93" s="15">
        <f t="shared" si="10"/>
        <v>0</v>
      </c>
    </row>
    <row r="94" spans="1:15" ht="84.75" customHeight="1" x14ac:dyDescent="0.25">
      <c r="A94" s="34" t="s">
        <v>82</v>
      </c>
      <c r="B94" s="48" t="s">
        <v>23</v>
      </c>
      <c r="C94" s="48" t="s">
        <v>24</v>
      </c>
      <c r="D94" s="48" t="s">
        <v>110</v>
      </c>
      <c r="E94" s="48" t="s">
        <v>155</v>
      </c>
      <c r="F94" s="48" t="s">
        <v>19</v>
      </c>
      <c r="G94" s="34">
        <v>0.24</v>
      </c>
      <c r="H94" s="37">
        <v>44470</v>
      </c>
      <c r="I94" s="34" t="s">
        <v>245</v>
      </c>
      <c r="J94" s="34" t="s">
        <v>245</v>
      </c>
      <c r="K94" s="15">
        <v>1614.03</v>
      </c>
      <c r="L94" s="15">
        <v>0</v>
      </c>
      <c r="M94" s="15">
        <f t="shared" si="10"/>
        <v>0</v>
      </c>
    </row>
    <row r="95" spans="1:15" ht="87.75" customHeight="1" x14ac:dyDescent="0.25">
      <c r="A95" s="34" t="s">
        <v>82</v>
      </c>
      <c r="B95" s="48" t="s">
        <v>23</v>
      </c>
      <c r="C95" s="48" t="s">
        <v>24</v>
      </c>
      <c r="D95" s="48" t="s">
        <v>111</v>
      </c>
      <c r="E95" s="48" t="s">
        <v>155</v>
      </c>
      <c r="F95" s="48" t="s">
        <v>19</v>
      </c>
      <c r="G95" s="34">
        <v>0.35</v>
      </c>
      <c r="H95" s="37">
        <v>44409</v>
      </c>
      <c r="I95" s="34" t="s">
        <v>245</v>
      </c>
      <c r="J95" s="34" t="s">
        <v>245</v>
      </c>
      <c r="K95" s="15">
        <v>11102.13956</v>
      </c>
      <c r="L95" s="15">
        <v>0</v>
      </c>
      <c r="M95" s="15">
        <f t="shared" si="10"/>
        <v>0</v>
      </c>
    </row>
    <row r="96" spans="1:15" ht="66.75" customHeight="1" x14ac:dyDescent="0.25">
      <c r="A96" s="34" t="s">
        <v>82</v>
      </c>
      <c r="B96" s="48" t="s">
        <v>23</v>
      </c>
      <c r="C96" s="48" t="s">
        <v>24</v>
      </c>
      <c r="D96" s="48" t="s">
        <v>112</v>
      </c>
      <c r="E96" s="48" t="s">
        <v>155</v>
      </c>
      <c r="F96" s="48" t="s">
        <v>19</v>
      </c>
      <c r="G96" s="34">
        <v>0.26700000000000002</v>
      </c>
      <c r="H96" s="37">
        <v>44348</v>
      </c>
      <c r="I96" s="34" t="s">
        <v>245</v>
      </c>
      <c r="J96" s="34" t="s">
        <v>245</v>
      </c>
      <c r="K96" s="15">
        <v>4481.3356400000002</v>
      </c>
      <c r="L96" s="15">
        <v>0</v>
      </c>
      <c r="M96" s="15">
        <f t="shared" si="10"/>
        <v>0</v>
      </c>
    </row>
    <row r="97" spans="1:15" ht="44.25" customHeight="1" x14ac:dyDescent="0.25">
      <c r="A97" s="34" t="s">
        <v>82</v>
      </c>
      <c r="B97" s="48" t="s">
        <v>23</v>
      </c>
      <c r="C97" s="48" t="s">
        <v>24</v>
      </c>
      <c r="D97" s="48" t="s">
        <v>113</v>
      </c>
      <c r="E97" s="48" t="s">
        <v>157</v>
      </c>
      <c r="F97" s="48" t="s">
        <v>158</v>
      </c>
      <c r="G97" s="34">
        <v>4.4999999999999998E-2</v>
      </c>
      <c r="H97" s="37">
        <v>44409</v>
      </c>
      <c r="I97" s="34" t="s">
        <v>245</v>
      </c>
      <c r="J97" s="34" t="s">
        <v>245</v>
      </c>
      <c r="K97" s="15">
        <v>1667.9780000000001</v>
      </c>
      <c r="L97" s="15">
        <v>0</v>
      </c>
      <c r="M97" s="15">
        <f t="shared" si="10"/>
        <v>0</v>
      </c>
    </row>
    <row r="98" spans="1:15" ht="45.75" customHeight="1" x14ac:dyDescent="0.25">
      <c r="A98" s="34" t="s">
        <v>82</v>
      </c>
      <c r="B98" s="48" t="s">
        <v>23</v>
      </c>
      <c r="C98" s="48" t="s">
        <v>24</v>
      </c>
      <c r="D98" s="48" t="s">
        <v>114</v>
      </c>
      <c r="E98" s="48" t="s">
        <v>159</v>
      </c>
      <c r="F98" s="48" t="s">
        <v>19</v>
      </c>
      <c r="G98" s="34">
        <v>0.5</v>
      </c>
      <c r="H98" s="37">
        <v>44440</v>
      </c>
      <c r="I98" s="34" t="s">
        <v>245</v>
      </c>
      <c r="J98" s="34" t="s">
        <v>245</v>
      </c>
      <c r="K98" s="15">
        <v>2771</v>
      </c>
      <c r="L98" s="15">
        <v>0</v>
      </c>
      <c r="M98" s="15">
        <f t="shared" si="10"/>
        <v>0</v>
      </c>
    </row>
    <row r="99" spans="1:15" ht="51.75" customHeight="1" x14ac:dyDescent="0.25">
      <c r="A99" s="34" t="s">
        <v>82</v>
      </c>
      <c r="B99" s="48" t="s">
        <v>23</v>
      </c>
      <c r="C99" s="48" t="s">
        <v>24</v>
      </c>
      <c r="D99" s="48" t="s">
        <v>115</v>
      </c>
      <c r="E99" s="48" t="s">
        <v>159</v>
      </c>
      <c r="F99" s="48" t="s">
        <v>19</v>
      </c>
      <c r="G99" s="34">
        <v>0.36499999999999999</v>
      </c>
      <c r="H99" s="37">
        <v>44441</v>
      </c>
      <c r="I99" s="34" t="s">
        <v>245</v>
      </c>
      <c r="J99" s="34" t="s">
        <v>245</v>
      </c>
      <c r="K99" s="15">
        <v>2585.1819999999998</v>
      </c>
      <c r="L99" s="15">
        <v>0</v>
      </c>
      <c r="M99" s="15">
        <f t="shared" si="10"/>
        <v>0</v>
      </c>
    </row>
    <row r="100" spans="1:15" ht="42" customHeight="1" x14ac:dyDescent="0.25">
      <c r="A100" s="34" t="s">
        <v>82</v>
      </c>
      <c r="B100" s="48" t="s">
        <v>23</v>
      </c>
      <c r="C100" s="48" t="s">
        <v>24</v>
      </c>
      <c r="D100" s="48" t="s">
        <v>116</v>
      </c>
      <c r="E100" s="48" t="s">
        <v>160</v>
      </c>
      <c r="F100" s="48" t="s">
        <v>19</v>
      </c>
      <c r="G100" s="34">
        <v>0.54900000000000004</v>
      </c>
      <c r="H100" s="37">
        <v>44501</v>
      </c>
      <c r="I100" s="34" t="s">
        <v>245</v>
      </c>
      <c r="J100" s="34" t="s">
        <v>245</v>
      </c>
      <c r="K100" s="15">
        <v>3750</v>
      </c>
      <c r="L100" s="15">
        <v>0</v>
      </c>
      <c r="M100" s="15">
        <f t="shared" si="10"/>
        <v>0</v>
      </c>
    </row>
    <row r="101" spans="1:15" ht="54.75" customHeight="1" x14ac:dyDescent="0.25">
      <c r="A101" s="34" t="s">
        <v>82</v>
      </c>
      <c r="B101" s="48" t="s">
        <v>23</v>
      </c>
      <c r="C101" s="48" t="s">
        <v>24</v>
      </c>
      <c r="D101" s="48" t="s">
        <v>117</v>
      </c>
      <c r="E101" s="48" t="s">
        <v>155</v>
      </c>
      <c r="F101" s="48" t="s">
        <v>19</v>
      </c>
      <c r="G101" s="34">
        <v>0.57999999999999996</v>
      </c>
      <c r="H101" s="37">
        <v>44409</v>
      </c>
      <c r="I101" s="34" t="s">
        <v>245</v>
      </c>
      <c r="J101" s="34" t="s">
        <v>245</v>
      </c>
      <c r="K101" s="15">
        <v>9474.0949999999993</v>
      </c>
      <c r="L101" s="15">
        <v>0</v>
      </c>
      <c r="M101" s="15">
        <f t="shared" si="10"/>
        <v>0</v>
      </c>
    </row>
    <row r="102" spans="1:15" ht="53.25" customHeight="1" x14ac:dyDescent="0.25">
      <c r="A102" s="34" t="s">
        <v>82</v>
      </c>
      <c r="B102" s="48" t="s">
        <v>23</v>
      </c>
      <c r="C102" s="48" t="s">
        <v>24</v>
      </c>
      <c r="D102" s="48" t="s">
        <v>118</v>
      </c>
      <c r="E102" s="48" t="s">
        <v>155</v>
      </c>
      <c r="F102" s="48" t="s">
        <v>19</v>
      </c>
      <c r="G102" s="34">
        <v>0.44</v>
      </c>
      <c r="H102" s="37">
        <v>44501</v>
      </c>
      <c r="I102" s="34" t="s">
        <v>245</v>
      </c>
      <c r="J102" s="34" t="s">
        <v>245</v>
      </c>
      <c r="K102" s="15">
        <v>2467.665</v>
      </c>
      <c r="L102" s="15">
        <v>0</v>
      </c>
      <c r="M102" s="15">
        <f t="shared" si="10"/>
        <v>0</v>
      </c>
    </row>
    <row r="103" spans="1:15" ht="57.75" customHeight="1" x14ac:dyDescent="0.25">
      <c r="A103" s="34" t="s">
        <v>82</v>
      </c>
      <c r="B103" s="48" t="s">
        <v>23</v>
      </c>
      <c r="C103" s="48" t="s">
        <v>24</v>
      </c>
      <c r="D103" s="48" t="s">
        <v>119</v>
      </c>
      <c r="E103" s="48" t="s">
        <v>18</v>
      </c>
      <c r="F103" s="48" t="s">
        <v>19</v>
      </c>
      <c r="G103" s="34">
        <v>0.41899999999999998</v>
      </c>
      <c r="H103" s="37">
        <v>44531</v>
      </c>
      <c r="I103" s="34" t="s">
        <v>245</v>
      </c>
      <c r="J103" s="34" t="s">
        <v>245</v>
      </c>
      <c r="K103" s="15">
        <v>11954.519039999999</v>
      </c>
      <c r="L103" s="15">
        <v>0</v>
      </c>
      <c r="M103" s="15">
        <f t="shared" si="10"/>
        <v>0</v>
      </c>
    </row>
    <row r="104" spans="1:15" ht="48" customHeight="1" x14ac:dyDescent="0.25">
      <c r="A104" s="34" t="s">
        <v>82</v>
      </c>
      <c r="B104" s="48" t="s">
        <v>23</v>
      </c>
      <c r="C104" s="48" t="s">
        <v>24</v>
      </c>
      <c r="D104" s="48" t="s">
        <v>120</v>
      </c>
      <c r="E104" s="48" t="s">
        <v>18</v>
      </c>
      <c r="F104" s="48" t="s">
        <v>19</v>
      </c>
      <c r="G104" s="34">
        <v>0.13</v>
      </c>
      <c r="H104" s="37">
        <v>44470</v>
      </c>
      <c r="I104" s="34" t="s">
        <v>245</v>
      </c>
      <c r="J104" s="34" t="s">
        <v>245</v>
      </c>
      <c r="K104" s="15">
        <v>7500.9030199999997</v>
      </c>
      <c r="L104" s="15">
        <v>0</v>
      </c>
      <c r="M104" s="15">
        <f t="shared" si="10"/>
        <v>0</v>
      </c>
    </row>
    <row r="105" spans="1:15" ht="69" customHeight="1" x14ac:dyDescent="0.25">
      <c r="A105" s="34" t="s">
        <v>82</v>
      </c>
      <c r="B105" s="48" t="s">
        <v>23</v>
      </c>
      <c r="C105" s="48" t="s">
        <v>24</v>
      </c>
      <c r="D105" s="48" t="s">
        <v>121</v>
      </c>
      <c r="E105" s="48" t="s">
        <v>161</v>
      </c>
      <c r="F105" s="48" t="s">
        <v>152</v>
      </c>
      <c r="G105" s="34">
        <v>27</v>
      </c>
      <c r="H105" s="37">
        <v>44409</v>
      </c>
      <c r="I105" s="34" t="s">
        <v>245</v>
      </c>
      <c r="J105" s="34" t="s">
        <v>245</v>
      </c>
      <c r="K105" s="15">
        <v>585.18200000000002</v>
      </c>
      <c r="L105" s="15">
        <v>0</v>
      </c>
      <c r="M105" s="15">
        <f t="shared" si="10"/>
        <v>0</v>
      </c>
    </row>
    <row r="106" spans="1:15" ht="45" customHeight="1" x14ac:dyDescent="0.25">
      <c r="A106" s="34" t="s">
        <v>82</v>
      </c>
      <c r="B106" s="48" t="s">
        <v>23</v>
      </c>
      <c r="C106" s="48" t="s">
        <v>24</v>
      </c>
      <c r="D106" s="48" t="s">
        <v>122</v>
      </c>
      <c r="E106" s="48" t="s">
        <v>161</v>
      </c>
      <c r="F106" s="48" t="s">
        <v>152</v>
      </c>
      <c r="G106" s="34">
        <v>1</v>
      </c>
      <c r="H106" s="37">
        <v>44531</v>
      </c>
      <c r="I106" s="34" t="s">
        <v>245</v>
      </c>
      <c r="J106" s="34" t="s">
        <v>245</v>
      </c>
      <c r="K106" s="15">
        <v>596.00800000000004</v>
      </c>
      <c r="L106" s="15">
        <v>0</v>
      </c>
      <c r="M106" s="15">
        <f t="shared" si="10"/>
        <v>0</v>
      </c>
    </row>
    <row r="107" spans="1:15" ht="57" customHeight="1" x14ac:dyDescent="0.25">
      <c r="A107" s="34" t="s">
        <v>82</v>
      </c>
      <c r="B107" s="48" t="s">
        <v>23</v>
      </c>
      <c r="C107" s="48" t="s">
        <v>24</v>
      </c>
      <c r="D107" s="48" t="s">
        <v>123</v>
      </c>
      <c r="E107" s="48" t="s">
        <v>18</v>
      </c>
      <c r="F107" s="48" t="s">
        <v>19</v>
      </c>
      <c r="G107" s="34">
        <v>1.55</v>
      </c>
      <c r="H107" s="37">
        <v>44531</v>
      </c>
      <c r="I107" s="34" t="s">
        <v>245</v>
      </c>
      <c r="J107" s="34" t="s">
        <v>245</v>
      </c>
      <c r="K107" s="15">
        <v>25524.883999999998</v>
      </c>
      <c r="L107" s="15">
        <v>0</v>
      </c>
      <c r="M107" s="15">
        <f t="shared" si="10"/>
        <v>0</v>
      </c>
    </row>
    <row r="108" spans="1:15" ht="62.25" customHeight="1" x14ac:dyDescent="0.25">
      <c r="A108" s="34" t="s">
        <v>82</v>
      </c>
      <c r="B108" s="48" t="s">
        <v>23</v>
      </c>
      <c r="C108" s="48" t="s">
        <v>24</v>
      </c>
      <c r="D108" s="48" t="s">
        <v>124</v>
      </c>
      <c r="E108" s="48" t="s">
        <v>18</v>
      </c>
      <c r="F108" s="48" t="s">
        <v>19</v>
      </c>
      <c r="G108" s="34" t="s">
        <v>228</v>
      </c>
      <c r="H108" s="37">
        <v>44531</v>
      </c>
      <c r="I108" s="34" t="s">
        <v>245</v>
      </c>
      <c r="J108" s="34" t="s">
        <v>245</v>
      </c>
      <c r="K108" s="73">
        <v>0</v>
      </c>
      <c r="L108" s="15">
        <v>0</v>
      </c>
      <c r="M108" s="15">
        <f t="shared" si="10"/>
        <v>0</v>
      </c>
      <c r="N108" s="86" t="s">
        <v>313</v>
      </c>
    </row>
    <row r="109" spans="1:15" ht="66" customHeight="1" x14ac:dyDescent="0.25">
      <c r="A109" s="34" t="s">
        <v>82</v>
      </c>
      <c r="B109" s="48" t="s">
        <v>23</v>
      </c>
      <c r="C109" s="48" t="s">
        <v>24</v>
      </c>
      <c r="D109" s="48" t="s">
        <v>300</v>
      </c>
      <c r="E109" s="48" t="s">
        <v>18</v>
      </c>
      <c r="F109" s="48" t="s">
        <v>19</v>
      </c>
      <c r="G109" s="34" t="s">
        <v>229</v>
      </c>
      <c r="H109" s="37">
        <v>44532</v>
      </c>
      <c r="I109" s="34" t="s">
        <v>245</v>
      </c>
      <c r="J109" s="34" t="s">
        <v>245</v>
      </c>
      <c r="K109" s="73">
        <v>0</v>
      </c>
      <c r="L109" s="15">
        <v>0</v>
      </c>
      <c r="M109" s="15">
        <f t="shared" si="10"/>
        <v>0</v>
      </c>
      <c r="N109" s="86" t="s">
        <v>314</v>
      </c>
    </row>
    <row r="110" spans="1:15" ht="60" customHeight="1" x14ac:dyDescent="0.25">
      <c r="A110" s="34" t="s">
        <v>82</v>
      </c>
      <c r="B110" s="48" t="s">
        <v>23</v>
      </c>
      <c r="C110" s="48" t="s">
        <v>24</v>
      </c>
      <c r="D110" s="48" t="s">
        <v>301</v>
      </c>
      <c r="E110" s="48" t="s">
        <v>18</v>
      </c>
      <c r="F110" s="48" t="s">
        <v>19</v>
      </c>
      <c r="G110" s="34" t="s">
        <v>230</v>
      </c>
      <c r="H110" s="37">
        <v>44531</v>
      </c>
      <c r="I110" s="34" t="s">
        <v>245</v>
      </c>
      <c r="J110" s="34" t="s">
        <v>245</v>
      </c>
      <c r="K110" s="73">
        <v>0</v>
      </c>
      <c r="L110" s="15">
        <v>0</v>
      </c>
      <c r="M110" s="15">
        <f t="shared" si="10"/>
        <v>0</v>
      </c>
      <c r="N110" s="86" t="s">
        <v>315</v>
      </c>
    </row>
    <row r="111" spans="1:15" ht="60" customHeight="1" x14ac:dyDescent="0.25">
      <c r="A111" s="34" t="s">
        <v>82</v>
      </c>
      <c r="B111" s="48" t="s">
        <v>23</v>
      </c>
      <c r="C111" s="48" t="s">
        <v>24</v>
      </c>
      <c r="D111" s="48" t="s">
        <v>125</v>
      </c>
      <c r="E111" s="48" t="s">
        <v>18</v>
      </c>
      <c r="F111" s="48" t="s">
        <v>19</v>
      </c>
      <c r="G111" s="34" t="s">
        <v>231</v>
      </c>
      <c r="H111" s="37">
        <v>44532</v>
      </c>
      <c r="I111" s="34" t="s">
        <v>245</v>
      </c>
      <c r="J111" s="34" t="s">
        <v>245</v>
      </c>
      <c r="K111" s="73">
        <v>0</v>
      </c>
      <c r="L111" s="15">
        <v>0</v>
      </c>
      <c r="M111" s="15">
        <f t="shared" si="10"/>
        <v>0</v>
      </c>
      <c r="N111" s="86" t="s">
        <v>316</v>
      </c>
    </row>
    <row r="112" spans="1:15" ht="59.25" customHeight="1" x14ac:dyDescent="0.25">
      <c r="A112" s="34" t="s">
        <v>82</v>
      </c>
      <c r="B112" s="48" t="s">
        <v>23</v>
      </c>
      <c r="C112" s="48" t="s">
        <v>24</v>
      </c>
      <c r="D112" s="48" t="s">
        <v>126</v>
      </c>
      <c r="E112" s="48" t="s">
        <v>18</v>
      </c>
      <c r="F112" s="48" t="s">
        <v>19</v>
      </c>
      <c r="G112" s="34" t="s">
        <v>232</v>
      </c>
      <c r="H112" s="37">
        <v>44533</v>
      </c>
      <c r="I112" s="34" t="s">
        <v>245</v>
      </c>
      <c r="J112" s="34" t="s">
        <v>245</v>
      </c>
      <c r="K112" s="73">
        <v>0</v>
      </c>
      <c r="L112" s="15">
        <v>0</v>
      </c>
      <c r="M112" s="15">
        <f t="shared" si="10"/>
        <v>0</v>
      </c>
      <c r="N112" s="86" t="s">
        <v>317</v>
      </c>
      <c r="O112" s="87"/>
    </row>
    <row r="113" spans="1:14" ht="71.25" customHeight="1" x14ac:dyDescent="0.25">
      <c r="A113" s="34" t="s">
        <v>82</v>
      </c>
      <c r="B113" s="48" t="s">
        <v>23</v>
      </c>
      <c r="C113" s="48" t="s">
        <v>24</v>
      </c>
      <c r="D113" s="48" t="s">
        <v>302</v>
      </c>
      <c r="E113" s="48" t="s">
        <v>18</v>
      </c>
      <c r="F113" s="48" t="s">
        <v>19</v>
      </c>
      <c r="G113" s="34" t="s">
        <v>233</v>
      </c>
      <c r="H113" s="37">
        <v>44534</v>
      </c>
      <c r="I113" s="34" t="s">
        <v>245</v>
      </c>
      <c r="J113" s="34" t="s">
        <v>245</v>
      </c>
      <c r="K113" s="73">
        <v>0</v>
      </c>
      <c r="L113" s="15">
        <v>0</v>
      </c>
      <c r="M113" s="15">
        <f t="shared" si="10"/>
        <v>0</v>
      </c>
      <c r="N113" s="86" t="s">
        <v>318</v>
      </c>
    </row>
    <row r="114" spans="1:14" ht="77.25" customHeight="1" x14ac:dyDescent="0.25">
      <c r="A114" s="34" t="s">
        <v>82</v>
      </c>
      <c r="B114" s="48" t="s">
        <v>23</v>
      </c>
      <c r="C114" s="48" t="s">
        <v>24</v>
      </c>
      <c r="D114" s="48" t="s">
        <v>303</v>
      </c>
      <c r="E114" s="48" t="s">
        <v>18</v>
      </c>
      <c r="F114" s="48" t="s">
        <v>19</v>
      </c>
      <c r="G114" s="34" t="s">
        <v>234</v>
      </c>
      <c r="H114" s="37">
        <v>44534</v>
      </c>
      <c r="I114" s="34" t="s">
        <v>245</v>
      </c>
      <c r="J114" s="34" t="s">
        <v>245</v>
      </c>
      <c r="K114" s="73">
        <v>0</v>
      </c>
      <c r="L114" s="15">
        <v>0</v>
      </c>
      <c r="M114" s="15">
        <f t="shared" si="10"/>
        <v>0</v>
      </c>
      <c r="N114" s="86" t="s">
        <v>319</v>
      </c>
    </row>
    <row r="115" spans="1:14" ht="76.5" customHeight="1" x14ac:dyDescent="0.25">
      <c r="A115" s="34" t="s">
        <v>82</v>
      </c>
      <c r="B115" s="48" t="s">
        <v>23</v>
      </c>
      <c r="C115" s="48" t="s">
        <v>24</v>
      </c>
      <c r="D115" s="48" t="s">
        <v>127</v>
      </c>
      <c r="E115" s="48" t="s">
        <v>18</v>
      </c>
      <c r="F115" s="48" t="s">
        <v>19</v>
      </c>
      <c r="G115" s="34" t="s">
        <v>235</v>
      </c>
      <c r="H115" s="37">
        <v>44535</v>
      </c>
      <c r="I115" s="34" t="s">
        <v>245</v>
      </c>
      <c r="J115" s="34" t="s">
        <v>245</v>
      </c>
      <c r="K115" s="73">
        <v>0</v>
      </c>
      <c r="L115" s="15">
        <v>0</v>
      </c>
      <c r="M115" s="15">
        <f t="shared" si="10"/>
        <v>0</v>
      </c>
      <c r="N115" s="86" t="s">
        <v>320</v>
      </c>
    </row>
    <row r="116" spans="1:14" ht="77.25" x14ac:dyDescent="0.25">
      <c r="A116" s="34" t="s">
        <v>82</v>
      </c>
      <c r="B116" s="48" t="s">
        <v>23</v>
      </c>
      <c r="C116" s="48" t="s">
        <v>24</v>
      </c>
      <c r="D116" s="48" t="s">
        <v>128</v>
      </c>
      <c r="E116" s="48" t="s">
        <v>18</v>
      </c>
      <c r="F116" s="48" t="s">
        <v>19</v>
      </c>
      <c r="G116" s="34" t="s">
        <v>236</v>
      </c>
      <c r="H116" s="37">
        <v>44536</v>
      </c>
      <c r="I116" s="34" t="s">
        <v>245</v>
      </c>
      <c r="J116" s="34" t="s">
        <v>245</v>
      </c>
      <c r="K116" s="73">
        <v>0</v>
      </c>
      <c r="L116" s="15">
        <v>0</v>
      </c>
      <c r="M116" s="15">
        <f t="shared" si="10"/>
        <v>0</v>
      </c>
      <c r="N116" s="86" t="s">
        <v>321</v>
      </c>
    </row>
    <row r="117" spans="1:14" ht="77.25" x14ac:dyDescent="0.25">
      <c r="A117" s="34" t="s">
        <v>82</v>
      </c>
      <c r="B117" s="48" t="s">
        <v>23</v>
      </c>
      <c r="C117" s="48" t="s">
        <v>24</v>
      </c>
      <c r="D117" s="48" t="s">
        <v>129</v>
      </c>
      <c r="E117" s="48" t="s">
        <v>18</v>
      </c>
      <c r="F117" s="48" t="s">
        <v>19</v>
      </c>
      <c r="G117" s="34" t="s">
        <v>237</v>
      </c>
      <c r="H117" s="37">
        <v>44537</v>
      </c>
      <c r="I117" s="34" t="s">
        <v>245</v>
      </c>
      <c r="J117" s="34" t="s">
        <v>245</v>
      </c>
      <c r="K117" s="73">
        <v>0</v>
      </c>
      <c r="L117" s="15">
        <v>0</v>
      </c>
      <c r="M117" s="15">
        <f t="shared" si="10"/>
        <v>0</v>
      </c>
      <c r="N117" s="86" t="s">
        <v>322</v>
      </c>
    </row>
    <row r="118" spans="1:14" ht="77.25" x14ac:dyDescent="0.25">
      <c r="A118" s="34" t="s">
        <v>82</v>
      </c>
      <c r="B118" s="48" t="s">
        <v>23</v>
      </c>
      <c r="C118" s="48" t="s">
        <v>24</v>
      </c>
      <c r="D118" s="48" t="s">
        <v>130</v>
      </c>
      <c r="E118" s="48" t="s">
        <v>18</v>
      </c>
      <c r="F118" s="48" t="s">
        <v>19</v>
      </c>
      <c r="G118" s="34" t="s">
        <v>238</v>
      </c>
      <c r="H118" s="37">
        <v>44538</v>
      </c>
      <c r="I118" s="34" t="s">
        <v>245</v>
      </c>
      <c r="J118" s="34" t="s">
        <v>245</v>
      </c>
      <c r="K118" s="73">
        <v>0</v>
      </c>
      <c r="L118" s="15">
        <v>0</v>
      </c>
      <c r="M118" s="15">
        <f t="shared" si="10"/>
        <v>0</v>
      </c>
      <c r="N118" s="86" t="s">
        <v>323</v>
      </c>
    </row>
    <row r="119" spans="1:14" ht="77.25" x14ac:dyDescent="0.25">
      <c r="A119" s="34" t="s">
        <v>82</v>
      </c>
      <c r="B119" s="48" t="s">
        <v>23</v>
      </c>
      <c r="C119" s="48" t="s">
        <v>24</v>
      </c>
      <c r="D119" s="48" t="s">
        <v>131</v>
      </c>
      <c r="E119" s="48" t="s">
        <v>18</v>
      </c>
      <c r="F119" s="48" t="s">
        <v>19</v>
      </c>
      <c r="G119" s="34" t="s">
        <v>234</v>
      </c>
      <c r="H119" s="37">
        <v>44539</v>
      </c>
      <c r="I119" s="34" t="s">
        <v>245</v>
      </c>
      <c r="J119" s="34" t="s">
        <v>245</v>
      </c>
      <c r="K119" s="73">
        <v>0</v>
      </c>
      <c r="L119" s="15">
        <v>0</v>
      </c>
      <c r="M119" s="15">
        <f t="shared" si="10"/>
        <v>0</v>
      </c>
      <c r="N119" s="86" t="s">
        <v>324</v>
      </c>
    </row>
    <row r="120" spans="1:14" ht="89.25" customHeight="1" x14ac:dyDescent="0.25">
      <c r="A120" s="34" t="s">
        <v>82</v>
      </c>
      <c r="B120" s="48" t="s">
        <v>23</v>
      </c>
      <c r="C120" s="48" t="s">
        <v>24</v>
      </c>
      <c r="D120" s="48" t="s">
        <v>304</v>
      </c>
      <c r="E120" s="48" t="s">
        <v>18</v>
      </c>
      <c r="F120" s="48" t="s">
        <v>19</v>
      </c>
      <c r="G120" s="34" t="s">
        <v>228</v>
      </c>
      <c r="H120" s="37">
        <v>44540</v>
      </c>
      <c r="I120" s="34" t="s">
        <v>245</v>
      </c>
      <c r="J120" s="34" t="s">
        <v>245</v>
      </c>
      <c r="K120" s="73">
        <v>0</v>
      </c>
      <c r="L120" s="15">
        <v>0</v>
      </c>
      <c r="M120" s="15">
        <f t="shared" si="10"/>
        <v>0</v>
      </c>
      <c r="N120" s="86" t="s">
        <v>325</v>
      </c>
    </row>
    <row r="121" spans="1:14" ht="76.5" customHeight="1" x14ac:dyDescent="0.25">
      <c r="A121" s="34" t="s">
        <v>82</v>
      </c>
      <c r="B121" s="48" t="s">
        <v>23</v>
      </c>
      <c r="C121" s="48" t="s">
        <v>24</v>
      </c>
      <c r="D121" s="48" t="s">
        <v>132</v>
      </c>
      <c r="E121" s="48" t="s">
        <v>18</v>
      </c>
      <c r="F121" s="48" t="s">
        <v>19</v>
      </c>
      <c r="G121" s="34" t="s">
        <v>239</v>
      </c>
      <c r="H121" s="37">
        <v>44541</v>
      </c>
      <c r="I121" s="34" t="s">
        <v>245</v>
      </c>
      <c r="J121" s="34" t="s">
        <v>245</v>
      </c>
      <c r="K121" s="73">
        <v>0</v>
      </c>
      <c r="L121" s="15">
        <v>0</v>
      </c>
      <c r="M121" s="15">
        <f t="shared" si="10"/>
        <v>0</v>
      </c>
      <c r="N121" s="86" t="s">
        <v>326</v>
      </c>
    </row>
    <row r="122" spans="1:14" ht="81" customHeight="1" x14ac:dyDescent="0.25">
      <c r="A122" s="34" t="s">
        <v>82</v>
      </c>
      <c r="B122" s="48" t="s">
        <v>23</v>
      </c>
      <c r="C122" s="48" t="s">
        <v>24</v>
      </c>
      <c r="D122" s="48" t="s">
        <v>133</v>
      </c>
      <c r="E122" s="48" t="s">
        <v>18</v>
      </c>
      <c r="F122" s="48" t="s">
        <v>19</v>
      </c>
      <c r="G122" s="34" t="s">
        <v>240</v>
      </c>
      <c r="H122" s="37">
        <v>44542</v>
      </c>
      <c r="I122" s="34" t="s">
        <v>245</v>
      </c>
      <c r="J122" s="34" t="s">
        <v>245</v>
      </c>
      <c r="K122" s="73">
        <v>0</v>
      </c>
      <c r="L122" s="15">
        <v>0</v>
      </c>
      <c r="M122" s="15">
        <f t="shared" si="10"/>
        <v>0</v>
      </c>
      <c r="N122" s="86" t="s">
        <v>327</v>
      </c>
    </row>
    <row r="123" spans="1:14" ht="25.5" x14ac:dyDescent="0.25">
      <c r="A123" s="34" t="s">
        <v>82</v>
      </c>
      <c r="B123" s="48" t="s">
        <v>23</v>
      </c>
      <c r="C123" s="48" t="s">
        <v>24</v>
      </c>
      <c r="D123" s="48" t="s">
        <v>134</v>
      </c>
      <c r="E123" s="48" t="s">
        <v>159</v>
      </c>
      <c r="F123" s="48" t="s">
        <v>19</v>
      </c>
      <c r="G123" s="34">
        <v>0.23</v>
      </c>
      <c r="H123" s="37">
        <v>44440</v>
      </c>
      <c r="I123" s="34" t="s">
        <v>245</v>
      </c>
      <c r="J123" s="34" t="s">
        <v>245</v>
      </c>
      <c r="K123" s="15">
        <v>1417.1702700000001</v>
      </c>
      <c r="L123" s="15">
        <v>0</v>
      </c>
      <c r="M123" s="15">
        <f>M124</f>
        <v>0</v>
      </c>
      <c r="N123" s="86"/>
    </row>
    <row r="124" spans="1:14" ht="67.5" customHeight="1" x14ac:dyDescent="0.25">
      <c r="A124" s="34" t="s">
        <v>82</v>
      </c>
      <c r="B124" s="48" t="s">
        <v>23</v>
      </c>
      <c r="C124" s="48" t="s">
        <v>24</v>
      </c>
      <c r="D124" s="48" t="s">
        <v>135</v>
      </c>
      <c r="E124" s="48" t="s">
        <v>155</v>
      </c>
      <c r="F124" s="48" t="s">
        <v>19</v>
      </c>
      <c r="G124" s="34">
        <v>0.18</v>
      </c>
      <c r="H124" s="37">
        <v>44442</v>
      </c>
      <c r="I124" s="34" t="s">
        <v>245</v>
      </c>
      <c r="J124" s="34" t="s">
        <v>245</v>
      </c>
      <c r="K124" s="15">
        <v>2708.4815400000002</v>
      </c>
      <c r="L124" s="15">
        <v>0</v>
      </c>
      <c r="M124" s="15">
        <f t="shared" si="10"/>
        <v>0</v>
      </c>
      <c r="N124" s="86"/>
    </row>
    <row r="125" spans="1:14" ht="55.5" customHeight="1" x14ac:dyDescent="0.25">
      <c r="A125" s="34" t="s">
        <v>82</v>
      </c>
      <c r="B125" s="48" t="s">
        <v>23</v>
      </c>
      <c r="C125" s="48" t="s">
        <v>24</v>
      </c>
      <c r="D125" s="48" t="s">
        <v>136</v>
      </c>
      <c r="E125" s="48" t="s">
        <v>159</v>
      </c>
      <c r="F125" s="48" t="s">
        <v>19</v>
      </c>
      <c r="G125" s="34">
        <v>0.28000000000000003</v>
      </c>
      <c r="H125" s="37">
        <v>44443</v>
      </c>
      <c r="I125" s="34" t="s">
        <v>245</v>
      </c>
      <c r="J125" s="34" t="s">
        <v>245</v>
      </c>
      <c r="K125" s="15">
        <v>1135.9967999999999</v>
      </c>
      <c r="L125" s="15">
        <v>0</v>
      </c>
      <c r="M125" s="15">
        <f t="shared" si="10"/>
        <v>0</v>
      </c>
      <c r="N125" s="86"/>
    </row>
    <row r="126" spans="1:14" ht="51" customHeight="1" x14ac:dyDescent="0.25">
      <c r="A126" s="34" t="s">
        <v>82</v>
      </c>
      <c r="B126" s="48" t="s">
        <v>23</v>
      </c>
      <c r="C126" s="48" t="s">
        <v>24</v>
      </c>
      <c r="D126" s="48" t="s">
        <v>137</v>
      </c>
      <c r="E126" s="48" t="s">
        <v>156</v>
      </c>
      <c r="F126" s="48" t="s">
        <v>19</v>
      </c>
      <c r="G126" s="34">
        <v>0.115</v>
      </c>
      <c r="H126" s="37">
        <v>44444</v>
      </c>
      <c r="I126" s="34" t="s">
        <v>245</v>
      </c>
      <c r="J126" s="34" t="s">
        <v>245</v>
      </c>
      <c r="K126" s="15">
        <v>1038.4269999999999</v>
      </c>
      <c r="L126" s="15">
        <v>0</v>
      </c>
      <c r="M126" s="15">
        <f t="shared" si="10"/>
        <v>0</v>
      </c>
      <c r="N126" s="86"/>
    </row>
    <row r="127" spans="1:14" ht="47.25" customHeight="1" x14ac:dyDescent="0.25">
      <c r="A127" s="34" t="s">
        <v>82</v>
      </c>
      <c r="B127" s="48" t="s">
        <v>23</v>
      </c>
      <c r="C127" s="48" t="s">
        <v>24</v>
      </c>
      <c r="D127" s="48" t="s">
        <v>138</v>
      </c>
      <c r="E127" s="48" t="s">
        <v>159</v>
      </c>
      <c r="F127" s="48" t="s">
        <v>19</v>
      </c>
      <c r="G127" s="34">
        <v>0.13</v>
      </c>
      <c r="H127" s="37">
        <v>44445</v>
      </c>
      <c r="I127" s="34" t="s">
        <v>245</v>
      </c>
      <c r="J127" s="34" t="s">
        <v>245</v>
      </c>
      <c r="K127" s="15">
        <v>927.73316999999997</v>
      </c>
      <c r="L127" s="15">
        <v>0</v>
      </c>
      <c r="M127" s="15">
        <f t="shared" si="10"/>
        <v>0</v>
      </c>
      <c r="N127" s="86"/>
    </row>
    <row r="128" spans="1:14" ht="55.5" customHeight="1" x14ac:dyDescent="0.25">
      <c r="A128" s="34" t="s">
        <v>82</v>
      </c>
      <c r="B128" s="48" t="s">
        <v>23</v>
      </c>
      <c r="C128" s="48" t="s">
        <v>24</v>
      </c>
      <c r="D128" s="48" t="s">
        <v>139</v>
      </c>
      <c r="E128" s="48" t="s">
        <v>43</v>
      </c>
      <c r="F128" s="48" t="s">
        <v>152</v>
      </c>
      <c r="G128" s="34">
        <v>1</v>
      </c>
      <c r="H128" s="37">
        <v>44531</v>
      </c>
      <c r="I128" s="34" t="s">
        <v>245</v>
      </c>
      <c r="J128" s="34" t="s">
        <v>245</v>
      </c>
      <c r="K128" s="15">
        <v>7107</v>
      </c>
      <c r="L128" s="15">
        <v>0</v>
      </c>
      <c r="M128" s="15">
        <f t="shared" si="10"/>
        <v>0</v>
      </c>
      <c r="N128" s="86"/>
    </row>
    <row r="129" spans="1:17" ht="81" customHeight="1" x14ac:dyDescent="0.25">
      <c r="A129" s="34" t="s">
        <v>82</v>
      </c>
      <c r="B129" s="48" t="s">
        <v>23</v>
      </c>
      <c r="C129" s="48" t="s">
        <v>24</v>
      </c>
      <c r="D129" s="48" t="s">
        <v>140</v>
      </c>
      <c r="E129" s="48" t="s">
        <v>43</v>
      </c>
      <c r="F129" s="48" t="s">
        <v>33</v>
      </c>
      <c r="G129" s="34">
        <v>1</v>
      </c>
      <c r="H129" s="37">
        <v>44348</v>
      </c>
      <c r="I129" s="34" t="s">
        <v>245</v>
      </c>
      <c r="J129" s="34" t="s">
        <v>245</v>
      </c>
      <c r="K129" s="15">
        <v>670</v>
      </c>
      <c r="L129" s="15">
        <v>0</v>
      </c>
      <c r="M129" s="15">
        <f>M130</f>
        <v>0</v>
      </c>
      <c r="N129" s="86"/>
    </row>
    <row r="130" spans="1:17" ht="129.75" customHeight="1" x14ac:dyDescent="0.25">
      <c r="A130" s="34" t="s">
        <v>82</v>
      </c>
      <c r="B130" s="48">
        <v>40101</v>
      </c>
      <c r="C130" s="48" t="s">
        <v>24</v>
      </c>
      <c r="D130" s="48" t="s">
        <v>141</v>
      </c>
      <c r="E130" s="48" t="s">
        <v>43</v>
      </c>
      <c r="F130" s="48" t="s">
        <v>33</v>
      </c>
      <c r="G130" s="34">
        <v>1</v>
      </c>
      <c r="H130" s="37">
        <v>44348</v>
      </c>
      <c r="I130" s="34" t="s">
        <v>245</v>
      </c>
      <c r="J130" s="34" t="s">
        <v>245</v>
      </c>
      <c r="K130" s="15">
        <v>580</v>
      </c>
      <c r="L130" s="15">
        <v>0</v>
      </c>
      <c r="M130" s="15">
        <v>0</v>
      </c>
      <c r="N130" s="86"/>
    </row>
    <row r="131" spans="1:17" ht="75" customHeight="1" x14ac:dyDescent="0.25">
      <c r="A131" s="34" t="s">
        <v>82</v>
      </c>
      <c r="B131" s="48">
        <v>40101</v>
      </c>
      <c r="C131" s="48" t="s">
        <v>24</v>
      </c>
      <c r="D131" s="48" t="s">
        <v>306</v>
      </c>
      <c r="E131" s="48" t="s">
        <v>43</v>
      </c>
      <c r="F131" s="48" t="s">
        <v>33</v>
      </c>
      <c r="G131" s="34">
        <v>2</v>
      </c>
      <c r="H131" s="37">
        <v>44531</v>
      </c>
      <c r="I131" s="34" t="s">
        <v>245</v>
      </c>
      <c r="J131" s="34" t="s">
        <v>245</v>
      </c>
      <c r="K131" s="15">
        <v>5211.5</v>
      </c>
      <c r="L131" s="15">
        <v>0</v>
      </c>
      <c r="M131" s="15">
        <f t="shared" ref="M131:M141" si="11">M132</f>
        <v>0</v>
      </c>
      <c r="N131" s="86"/>
    </row>
    <row r="132" spans="1:17" ht="83.25" customHeight="1" x14ac:dyDescent="0.25">
      <c r="A132" s="34" t="s">
        <v>82</v>
      </c>
      <c r="B132" s="48" t="s">
        <v>23</v>
      </c>
      <c r="C132" s="48" t="s">
        <v>24</v>
      </c>
      <c r="D132" s="48" t="s">
        <v>305</v>
      </c>
      <c r="E132" s="48" t="s">
        <v>43</v>
      </c>
      <c r="F132" s="48" t="s">
        <v>33</v>
      </c>
      <c r="G132" s="34">
        <v>1</v>
      </c>
      <c r="H132" s="37">
        <v>44531</v>
      </c>
      <c r="I132" s="34" t="s">
        <v>245</v>
      </c>
      <c r="J132" s="34" t="s">
        <v>245</v>
      </c>
      <c r="K132" s="15">
        <v>2520</v>
      </c>
      <c r="L132" s="15">
        <v>0</v>
      </c>
      <c r="M132" s="15">
        <f t="shared" si="11"/>
        <v>0</v>
      </c>
      <c r="N132" s="86"/>
    </row>
    <row r="133" spans="1:17" ht="56.25" customHeight="1" x14ac:dyDescent="0.25">
      <c r="A133" s="34" t="s">
        <v>82</v>
      </c>
      <c r="B133" s="48" t="s">
        <v>23</v>
      </c>
      <c r="C133" s="48" t="s">
        <v>24</v>
      </c>
      <c r="D133" s="48" t="s">
        <v>142</v>
      </c>
      <c r="E133" s="48" t="s">
        <v>162</v>
      </c>
      <c r="F133" s="48" t="s">
        <v>33</v>
      </c>
      <c r="G133" s="34">
        <v>19</v>
      </c>
      <c r="H133" s="37">
        <v>44532</v>
      </c>
      <c r="I133" s="34" t="s">
        <v>245</v>
      </c>
      <c r="J133" s="34" t="s">
        <v>245</v>
      </c>
      <c r="K133" s="15">
        <v>6982.29936</v>
      </c>
      <c r="L133" s="15">
        <v>0</v>
      </c>
      <c r="M133" s="15">
        <f t="shared" si="11"/>
        <v>0</v>
      </c>
      <c r="N133" s="90"/>
    </row>
    <row r="134" spans="1:17" ht="77.25" customHeight="1" x14ac:dyDescent="0.25">
      <c r="A134" s="34" t="s">
        <v>82</v>
      </c>
      <c r="B134" s="48" t="s">
        <v>23</v>
      </c>
      <c r="C134" s="48" t="s">
        <v>24</v>
      </c>
      <c r="D134" s="48" t="s">
        <v>143</v>
      </c>
      <c r="E134" s="48" t="s">
        <v>43</v>
      </c>
      <c r="F134" s="48" t="s">
        <v>33</v>
      </c>
      <c r="G134" s="34">
        <v>1</v>
      </c>
      <c r="H134" s="37">
        <v>44531</v>
      </c>
      <c r="I134" s="34" t="s">
        <v>245</v>
      </c>
      <c r="J134" s="34" t="s">
        <v>245</v>
      </c>
      <c r="K134" s="76">
        <v>3361.1979999999999</v>
      </c>
      <c r="L134" s="15">
        <v>0</v>
      </c>
      <c r="M134" s="15">
        <f>M136</f>
        <v>0</v>
      </c>
      <c r="N134" s="89" t="s">
        <v>308</v>
      </c>
      <c r="O134" s="85"/>
    </row>
    <row r="135" spans="1:17" ht="90" customHeight="1" x14ac:dyDescent="0.25">
      <c r="A135" s="72" t="s">
        <v>82</v>
      </c>
      <c r="B135" s="78" t="s">
        <v>23</v>
      </c>
      <c r="C135" s="78" t="s">
        <v>24</v>
      </c>
      <c r="D135" s="92" t="s">
        <v>331</v>
      </c>
      <c r="E135" s="78" t="s">
        <v>43</v>
      </c>
      <c r="F135" s="78" t="s">
        <v>33</v>
      </c>
      <c r="G135" s="72" t="s">
        <v>64</v>
      </c>
      <c r="H135" s="81">
        <v>44532</v>
      </c>
      <c r="I135" s="72" t="s">
        <v>245</v>
      </c>
      <c r="J135" s="72" t="s">
        <v>245</v>
      </c>
      <c r="K135" s="76">
        <v>160</v>
      </c>
      <c r="L135" s="69">
        <v>0</v>
      </c>
      <c r="M135" s="69">
        <v>0</v>
      </c>
      <c r="N135" s="91" t="s">
        <v>332</v>
      </c>
      <c r="O135" s="85"/>
    </row>
    <row r="136" spans="1:17" ht="78.75" customHeight="1" x14ac:dyDescent="0.25">
      <c r="A136" s="34" t="s">
        <v>82</v>
      </c>
      <c r="B136" s="48" t="s">
        <v>23</v>
      </c>
      <c r="C136" s="48" t="s">
        <v>24</v>
      </c>
      <c r="D136" s="48" t="s">
        <v>144</v>
      </c>
      <c r="E136" s="48" t="s">
        <v>43</v>
      </c>
      <c r="F136" s="48" t="s">
        <v>33</v>
      </c>
      <c r="G136" s="34">
        <v>1</v>
      </c>
      <c r="H136" s="37">
        <v>44531</v>
      </c>
      <c r="I136" s="34" t="s">
        <v>245</v>
      </c>
      <c r="J136" s="34" t="s">
        <v>245</v>
      </c>
      <c r="K136" s="69">
        <v>0</v>
      </c>
      <c r="L136" s="15">
        <v>0</v>
      </c>
      <c r="M136" s="15">
        <f t="shared" si="11"/>
        <v>0</v>
      </c>
      <c r="N136" s="86" t="s">
        <v>328</v>
      </c>
    </row>
    <row r="137" spans="1:17" ht="39" x14ac:dyDescent="0.25">
      <c r="A137" s="34" t="s">
        <v>82</v>
      </c>
      <c r="B137" s="48" t="s">
        <v>23</v>
      </c>
      <c r="C137" s="48" t="s">
        <v>24</v>
      </c>
      <c r="D137" s="48" t="s">
        <v>145</v>
      </c>
      <c r="E137" s="48" t="s">
        <v>151</v>
      </c>
      <c r="F137" s="48" t="s">
        <v>33</v>
      </c>
      <c r="G137" s="34">
        <v>3</v>
      </c>
      <c r="H137" s="37">
        <v>44531</v>
      </c>
      <c r="I137" s="34" t="s">
        <v>245</v>
      </c>
      <c r="J137" s="34" t="s">
        <v>245</v>
      </c>
      <c r="K137" s="69">
        <v>0</v>
      </c>
      <c r="L137" s="15">
        <v>0</v>
      </c>
      <c r="M137" s="15">
        <f t="shared" si="11"/>
        <v>0</v>
      </c>
      <c r="N137" s="86" t="s">
        <v>329</v>
      </c>
      <c r="O137" s="87"/>
      <c r="P137" s="87"/>
    </row>
    <row r="138" spans="1:17" ht="39" x14ac:dyDescent="0.25">
      <c r="A138" s="34" t="s">
        <v>82</v>
      </c>
      <c r="B138" s="48" t="s">
        <v>23</v>
      </c>
      <c r="C138" s="48" t="s">
        <v>24</v>
      </c>
      <c r="D138" s="48" t="s">
        <v>146</v>
      </c>
      <c r="E138" s="48" t="s">
        <v>163</v>
      </c>
      <c r="F138" s="48" t="s">
        <v>33</v>
      </c>
      <c r="G138" s="34">
        <v>2</v>
      </c>
      <c r="H138" s="37">
        <v>44531</v>
      </c>
      <c r="I138" s="34" t="s">
        <v>245</v>
      </c>
      <c r="J138" s="34" t="s">
        <v>245</v>
      </c>
      <c r="K138" s="69">
        <v>0</v>
      </c>
      <c r="L138" s="15">
        <v>0</v>
      </c>
      <c r="M138" s="15">
        <f t="shared" si="11"/>
        <v>0</v>
      </c>
      <c r="N138" s="86" t="s">
        <v>330</v>
      </c>
    </row>
    <row r="139" spans="1:17" ht="59.25" customHeight="1" x14ac:dyDescent="0.25">
      <c r="A139" s="34" t="s">
        <v>82</v>
      </c>
      <c r="B139" s="48" t="s">
        <v>23</v>
      </c>
      <c r="C139" s="48" t="s">
        <v>24</v>
      </c>
      <c r="D139" s="48" t="s">
        <v>147</v>
      </c>
      <c r="E139" s="48" t="s">
        <v>164</v>
      </c>
      <c r="F139" s="48" t="s">
        <v>33</v>
      </c>
      <c r="G139" s="34">
        <v>10</v>
      </c>
      <c r="H139" s="37">
        <v>44531</v>
      </c>
      <c r="I139" s="34" t="s">
        <v>245</v>
      </c>
      <c r="J139" s="34" t="s">
        <v>245</v>
      </c>
      <c r="K139" s="88">
        <v>483</v>
      </c>
      <c r="L139" s="15">
        <v>0</v>
      </c>
      <c r="M139" s="15">
        <f>M140</f>
        <v>0</v>
      </c>
      <c r="N139" s="116"/>
      <c r="O139" s="117"/>
    </row>
    <row r="140" spans="1:17" ht="67.5" customHeight="1" x14ac:dyDescent="0.25">
      <c r="A140" s="34" t="s">
        <v>82</v>
      </c>
      <c r="B140" s="48" t="s">
        <v>23</v>
      </c>
      <c r="C140" s="48" t="s">
        <v>24</v>
      </c>
      <c r="D140" s="48" t="s">
        <v>148</v>
      </c>
      <c r="E140" s="48" t="s">
        <v>151</v>
      </c>
      <c r="F140" s="48" t="s">
        <v>33</v>
      </c>
      <c r="G140" s="34" t="s">
        <v>297</v>
      </c>
      <c r="H140" s="37">
        <v>44531</v>
      </c>
      <c r="I140" s="34" t="s">
        <v>245</v>
      </c>
      <c r="J140" s="34" t="s">
        <v>245</v>
      </c>
      <c r="K140" s="69">
        <v>778.72699999999998</v>
      </c>
      <c r="L140" s="15">
        <v>0</v>
      </c>
      <c r="M140" s="15">
        <f t="shared" si="11"/>
        <v>0</v>
      </c>
      <c r="N140" s="114"/>
      <c r="O140" s="115"/>
      <c r="P140" s="21"/>
    </row>
    <row r="141" spans="1:17" ht="38.25" x14ac:dyDescent="0.25">
      <c r="A141" s="34" t="s">
        <v>82</v>
      </c>
      <c r="B141" s="48" t="s">
        <v>23</v>
      </c>
      <c r="C141" s="48" t="s">
        <v>24</v>
      </c>
      <c r="D141" s="48" t="s">
        <v>149</v>
      </c>
      <c r="E141" s="48" t="s">
        <v>165</v>
      </c>
      <c r="F141" s="48" t="s">
        <v>33</v>
      </c>
      <c r="G141" s="34" t="s">
        <v>64</v>
      </c>
      <c r="H141" s="37">
        <v>44228</v>
      </c>
      <c r="I141" s="34" t="s">
        <v>245</v>
      </c>
      <c r="J141" s="34" t="s">
        <v>245</v>
      </c>
      <c r="K141" s="15">
        <v>6182</v>
      </c>
      <c r="L141" s="15">
        <v>0</v>
      </c>
      <c r="M141" s="15">
        <f t="shared" si="11"/>
        <v>0</v>
      </c>
    </row>
    <row r="142" spans="1:17" ht="25.5" x14ac:dyDescent="0.25">
      <c r="A142" s="34" t="s">
        <v>82</v>
      </c>
      <c r="B142" s="48" t="s">
        <v>23</v>
      </c>
      <c r="C142" s="48" t="s">
        <v>24</v>
      </c>
      <c r="D142" s="48" t="s">
        <v>150</v>
      </c>
      <c r="E142" s="48"/>
      <c r="F142" s="48"/>
      <c r="G142" s="34"/>
      <c r="H142" s="37"/>
      <c r="I142" s="34">
        <f t="shared" ref="I142" si="12">G142</f>
        <v>0</v>
      </c>
      <c r="J142" s="34">
        <f t="shared" ref="J142" si="13">G142</f>
        <v>0</v>
      </c>
      <c r="K142" s="15">
        <f>(8227.77091+1011.9225+207.03108)+(0.00247 +69829.22)</f>
        <v>79275.946960000001</v>
      </c>
      <c r="L142" s="15">
        <v>9943.59</v>
      </c>
      <c r="M142" s="15">
        <v>0</v>
      </c>
      <c r="N142" s="23"/>
      <c r="O142" s="23"/>
      <c r="P142" s="23"/>
      <c r="Q142" s="23"/>
    </row>
    <row r="143" spans="1:17" ht="55.5" customHeight="1" x14ac:dyDescent="0.25">
      <c r="A143" s="34" t="s">
        <v>82</v>
      </c>
      <c r="B143" s="48" t="s">
        <v>23</v>
      </c>
      <c r="C143" s="48" t="s">
        <v>24</v>
      </c>
      <c r="D143" s="48" t="s">
        <v>253</v>
      </c>
      <c r="E143" s="48" t="s">
        <v>18</v>
      </c>
      <c r="F143" s="55" t="s">
        <v>19</v>
      </c>
      <c r="G143" s="16">
        <v>0.441</v>
      </c>
      <c r="H143" s="37">
        <v>45108</v>
      </c>
      <c r="I143" s="16">
        <v>0.13800000000000001</v>
      </c>
      <c r="J143" s="16">
        <v>0.30299999999999999</v>
      </c>
      <c r="K143" s="15">
        <v>0</v>
      </c>
      <c r="L143" s="15">
        <v>19560.650000000001</v>
      </c>
      <c r="M143" s="15">
        <v>43066.22</v>
      </c>
      <c r="N143" s="30">
        <f>L143+M143</f>
        <v>62626.87</v>
      </c>
      <c r="O143" s="31">
        <f>L143*Q143/N143</f>
        <v>0.13774034451985226</v>
      </c>
      <c r="P143" s="31">
        <f>Q143-O143</f>
        <v>0.30325965548014777</v>
      </c>
      <c r="Q143" s="28">
        <v>0.441</v>
      </c>
    </row>
    <row r="144" spans="1:17" ht="42" customHeight="1" x14ac:dyDescent="0.25">
      <c r="A144" s="34" t="s">
        <v>82</v>
      </c>
      <c r="B144" s="48" t="s">
        <v>23</v>
      </c>
      <c r="C144" s="48" t="s">
        <v>24</v>
      </c>
      <c r="D144" s="48" t="s">
        <v>92</v>
      </c>
      <c r="E144" s="48" t="s">
        <v>18</v>
      </c>
      <c r="F144" s="55" t="s">
        <v>19</v>
      </c>
      <c r="G144" s="16">
        <v>0</v>
      </c>
      <c r="H144" s="37">
        <v>44774</v>
      </c>
      <c r="I144" s="15">
        <v>1.2</v>
      </c>
      <c r="J144" s="15">
        <v>0</v>
      </c>
      <c r="K144" s="15">
        <v>0</v>
      </c>
      <c r="L144" s="15">
        <v>12123.79</v>
      </c>
      <c r="M144" s="15">
        <v>0</v>
      </c>
      <c r="N144" s="30">
        <f t="shared" ref="N144:N153" si="14">L144+M144</f>
        <v>12123.79</v>
      </c>
      <c r="O144" s="31">
        <f t="shared" ref="O144:O152" si="15">L144*Q144/N144</f>
        <v>1.2</v>
      </c>
      <c r="P144" s="31">
        <f t="shared" ref="P144:P152" si="16">Q144-O144</f>
        <v>0</v>
      </c>
      <c r="Q144" s="28">
        <v>1.2</v>
      </c>
    </row>
    <row r="145" spans="1:17" ht="43.5" customHeight="1" x14ac:dyDescent="0.25">
      <c r="A145" s="34" t="s">
        <v>82</v>
      </c>
      <c r="B145" s="48" t="s">
        <v>23</v>
      </c>
      <c r="C145" s="48" t="s">
        <v>24</v>
      </c>
      <c r="D145" s="48" t="s">
        <v>254</v>
      </c>
      <c r="E145" s="48" t="s">
        <v>18</v>
      </c>
      <c r="F145" s="55" t="s">
        <v>19</v>
      </c>
      <c r="G145" s="16">
        <v>0.3</v>
      </c>
      <c r="H145" s="37">
        <v>45078</v>
      </c>
      <c r="I145" s="15">
        <v>8.7999999999999995E-2</v>
      </c>
      <c r="J145" s="16">
        <v>0.21199999999999999</v>
      </c>
      <c r="K145" s="15">
        <v>0</v>
      </c>
      <c r="L145" s="15">
        <v>10000</v>
      </c>
      <c r="M145" s="15">
        <f>34034.95-L145</f>
        <v>24034.949999999997</v>
      </c>
      <c r="N145" s="30">
        <f t="shared" si="14"/>
        <v>34034.949999999997</v>
      </c>
      <c r="O145" s="31">
        <f t="shared" si="15"/>
        <v>8.814468656483998E-2</v>
      </c>
      <c r="P145" s="31">
        <f t="shared" si="16"/>
        <v>0.21185531343516001</v>
      </c>
      <c r="Q145" s="28">
        <v>0.3</v>
      </c>
    </row>
    <row r="146" spans="1:17" ht="58.5" customHeight="1" x14ac:dyDescent="0.25">
      <c r="A146" s="34" t="s">
        <v>82</v>
      </c>
      <c r="B146" s="48" t="s">
        <v>23</v>
      </c>
      <c r="C146" s="48" t="s">
        <v>24</v>
      </c>
      <c r="D146" s="48" t="s">
        <v>255</v>
      </c>
      <c r="E146" s="48" t="s">
        <v>18</v>
      </c>
      <c r="F146" s="55" t="s">
        <v>19</v>
      </c>
      <c r="G146" s="15">
        <v>0</v>
      </c>
      <c r="H146" s="37">
        <v>44866</v>
      </c>
      <c r="I146" s="15">
        <v>0.16200000000000001</v>
      </c>
      <c r="J146" s="15">
        <v>0</v>
      </c>
      <c r="K146" s="15">
        <v>0</v>
      </c>
      <c r="L146" s="15">
        <v>18378.88</v>
      </c>
      <c r="M146" s="15">
        <v>0</v>
      </c>
      <c r="N146" s="30">
        <f t="shared" si="14"/>
        <v>18378.88</v>
      </c>
      <c r="O146" s="31">
        <f t="shared" si="15"/>
        <v>0.16200000000000001</v>
      </c>
      <c r="P146" s="31">
        <f t="shared" si="16"/>
        <v>0</v>
      </c>
      <c r="Q146" s="28">
        <v>0.16200000000000001</v>
      </c>
    </row>
    <row r="147" spans="1:17" ht="51" customHeight="1" x14ac:dyDescent="0.25">
      <c r="A147" s="34" t="s">
        <v>82</v>
      </c>
      <c r="B147" s="48" t="s">
        <v>23</v>
      </c>
      <c r="C147" s="48" t="s">
        <v>24</v>
      </c>
      <c r="D147" s="48" t="s">
        <v>256</v>
      </c>
      <c r="E147" s="48" t="s">
        <v>18</v>
      </c>
      <c r="F147" s="55" t="s">
        <v>19</v>
      </c>
      <c r="G147" s="15">
        <v>0</v>
      </c>
      <c r="H147" s="37">
        <v>44743</v>
      </c>
      <c r="I147" s="15">
        <v>0.3</v>
      </c>
      <c r="J147" s="15">
        <v>0</v>
      </c>
      <c r="K147" s="15">
        <v>0</v>
      </c>
      <c r="L147" s="15">
        <v>12334.43</v>
      </c>
      <c r="M147" s="15">
        <v>0</v>
      </c>
      <c r="N147" s="30">
        <f t="shared" si="14"/>
        <v>12334.43</v>
      </c>
      <c r="O147" s="31">
        <f t="shared" si="15"/>
        <v>0.3</v>
      </c>
      <c r="P147" s="31">
        <f t="shared" si="16"/>
        <v>0</v>
      </c>
      <c r="Q147" s="28">
        <v>0.3</v>
      </c>
    </row>
    <row r="148" spans="1:17" ht="52.5" customHeight="1" x14ac:dyDescent="0.25">
      <c r="A148" s="34" t="s">
        <v>82</v>
      </c>
      <c r="B148" s="48" t="s">
        <v>23</v>
      </c>
      <c r="C148" s="48" t="s">
        <v>24</v>
      </c>
      <c r="D148" s="48" t="s">
        <v>257</v>
      </c>
      <c r="E148" s="48" t="s">
        <v>18</v>
      </c>
      <c r="F148" s="55" t="s">
        <v>19</v>
      </c>
      <c r="G148" s="15">
        <v>0</v>
      </c>
      <c r="H148" s="37">
        <v>44806</v>
      </c>
      <c r="I148" s="15">
        <v>0.24099999999999999</v>
      </c>
      <c r="J148" s="15">
        <v>0</v>
      </c>
      <c r="K148" s="15">
        <v>0</v>
      </c>
      <c r="L148" s="15">
        <v>9908.66</v>
      </c>
      <c r="M148" s="15">
        <v>0</v>
      </c>
      <c r="N148" s="30">
        <f t="shared" si="14"/>
        <v>9908.66</v>
      </c>
      <c r="O148" s="31">
        <f t="shared" si="15"/>
        <v>0.24099999999999999</v>
      </c>
      <c r="P148" s="31">
        <f t="shared" si="16"/>
        <v>0</v>
      </c>
      <c r="Q148" s="28">
        <v>0.24099999999999999</v>
      </c>
    </row>
    <row r="149" spans="1:17" ht="72.75" customHeight="1" x14ac:dyDescent="0.25">
      <c r="A149" s="34" t="s">
        <v>82</v>
      </c>
      <c r="B149" s="48" t="s">
        <v>23</v>
      </c>
      <c r="C149" s="48" t="s">
        <v>24</v>
      </c>
      <c r="D149" s="48" t="s">
        <v>258</v>
      </c>
      <c r="E149" s="48" t="s">
        <v>18</v>
      </c>
      <c r="F149" s="55" t="s">
        <v>19</v>
      </c>
      <c r="G149" s="17">
        <v>0</v>
      </c>
      <c r="H149" s="37">
        <v>44868</v>
      </c>
      <c r="I149" s="15">
        <v>1.6</v>
      </c>
      <c r="J149" s="15">
        <v>0</v>
      </c>
      <c r="K149" s="15">
        <v>0</v>
      </c>
      <c r="L149" s="15">
        <v>48414.06</v>
      </c>
      <c r="M149" s="15">
        <v>0</v>
      </c>
      <c r="N149" s="30">
        <f t="shared" si="14"/>
        <v>48414.06</v>
      </c>
      <c r="O149" s="31">
        <f t="shared" si="15"/>
        <v>1.6</v>
      </c>
      <c r="P149" s="31">
        <f t="shared" si="16"/>
        <v>0</v>
      </c>
      <c r="Q149" s="27">
        <v>1.6</v>
      </c>
    </row>
    <row r="150" spans="1:17" ht="55.5" customHeight="1" x14ac:dyDescent="0.25">
      <c r="A150" s="34" t="s">
        <v>82</v>
      </c>
      <c r="B150" s="48" t="s">
        <v>23</v>
      </c>
      <c r="C150" s="48" t="s">
        <v>24</v>
      </c>
      <c r="D150" s="48" t="s">
        <v>259</v>
      </c>
      <c r="E150" s="48" t="s">
        <v>18</v>
      </c>
      <c r="F150" s="55" t="s">
        <v>19</v>
      </c>
      <c r="G150" s="19">
        <v>0</v>
      </c>
      <c r="H150" s="37">
        <v>45231</v>
      </c>
      <c r="I150" s="15">
        <v>0</v>
      </c>
      <c r="J150" s="15">
        <v>0.47</v>
      </c>
      <c r="K150" s="15">
        <v>0</v>
      </c>
      <c r="L150" s="15">
        <v>0</v>
      </c>
      <c r="M150" s="15">
        <v>53312.44</v>
      </c>
      <c r="N150" s="30">
        <f t="shared" si="14"/>
        <v>53312.44</v>
      </c>
      <c r="O150" s="31">
        <f t="shared" si="15"/>
        <v>0</v>
      </c>
      <c r="P150" s="31">
        <f t="shared" si="16"/>
        <v>0.47</v>
      </c>
      <c r="Q150" s="28">
        <v>0.47</v>
      </c>
    </row>
    <row r="151" spans="1:17" ht="56.25" customHeight="1" x14ac:dyDescent="0.25">
      <c r="A151" s="34" t="s">
        <v>82</v>
      </c>
      <c r="B151" s="48" t="s">
        <v>23</v>
      </c>
      <c r="C151" s="48" t="s">
        <v>24</v>
      </c>
      <c r="D151" s="48" t="s">
        <v>260</v>
      </c>
      <c r="E151" s="48" t="s">
        <v>18</v>
      </c>
      <c r="F151" s="55" t="s">
        <v>19</v>
      </c>
      <c r="G151" s="19">
        <v>0</v>
      </c>
      <c r="H151" s="37">
        <v>45139</v>
      </c>
      <c r="I151" s="16">
        <v>9.7000000000000003E-2</v>
      </c>
      <c r="J151" s="16">
        <v>0.35299999999999998</v>
      </c>
      <c r="K151" s="15">
        <v>0</v>
      </c>
      <c r="L151" s="15">
        <v>4000</v>
      </c>
      <c r="M151" s="15">
        <v>14501.65</v>
      </c>
      <c r="N151" s="30">
        <f t="shared" si="14"/>
        <v>18501.650000000001</v>
      </c>
      <c r="O151" s="31">
        <f t="shared" si="15"/>
        <v>9.7288620204143944E-2</v>
      </c>
      <c r="P151" s="31">
        <f t="shared" si="16"/>
        <v>0.35271137979585609</v>
      </c>
      <c r="Q151" s="28">
        <v>0.45</v>
      </c>
    </row>
    <row r="152" spans="1:17" ht="61.5" customHeight="1" x14ac:dyDescent="0.25">
      <c r="A152" s="34" t="s">
        <v>82</v>
      </c>
      <c r="B152" s="48" t="s">
        <v>23</v>
      </c>
      <c r="C152" s="48" t="s">
        <v>24</v>
      </c>
      <c r="D152" s="48" t="s">
        <v>261</v>
      </c>
      <c r="E152" s="48" t="s">
        <v>18</v>
      </c>
      <c r="F152" s="55" t="s">
        <v>19</v>
      </c>
      <c r="G152" s="19">
        <v>0</v>
      </c>
      <c r="H152" s="37">
        <v>44807</v>
      </c>
      <c r="I152" s="15">
        <v>0.3</v>
      </c>
      <c r="J152" s="15">
        <v>0</v>
      </c>
      <c r="K152" s="15">
        <v>0</v>
      </c>
      <c r="L152" s="15">
        <v>13227.84</v>
      </c>
      <c r="M152" s="15">
        <v>0</v>
      </c>
      <c r="N152" s="30">
        <f t="shared" si="14"/>
        <v>13227.84</v>
      </c>
      <c r="O152" s="31">
        <f t="shared" si="15"/>
        <v>0.3</v>
      </c>
      <c r="P152" s="31">
        <f t="shared" si="16"/>
        <v>0</v>
      </c>
      <c r="Q152" s="28">
        <v>0.3</v>
      </c>
    </row>
    <row r="153" spans="1:17" ht="114.75" customHeight="1" x14ac:dyDescent="0.25">
      <c r="A153" s="72" t="s">
        <v>82</v>
      </c>
      <c r="B153" s="78" t="s">
        <v>23</v>
      </c>
      <c r="C153" s="78" t="s">
        <v>24</v>
      </c>
      <c r="D153" s="78" t="s">
        <v>91</v>
      </c>
      <c r="E153" s="78" t="s">
        <v>18</v>
      </c>
      <c r="F153" s="79" t="s">
        <v>19</v>
      </c>
      <c r="G153" s="80">
        <v>0</v>
      </c>
      <c r="H153" s="81">
        <v>44896</v>
      </c>
      <c r="I153" s="69"/>
      <c r="J153" s="69">
        <v>0</v>
      </c>
      <c r="K153" s="69">
        <v>0</v>
      </c>
      <c r="L153" s="76">
        <v>0</v>
      </c>
      <c r="M153" s="69">
        <v>0</v>
      </c>
      <c r="N153" s="30">
        <f t="shared" si="14"/>
        <v>0</v>
      </c>
      <c r="O153" s="123" t="s">
        <v>309</v>
      </c>
      <c r="P153" s="123"/>
      <c r="Q153" s="123"/>
    </row>
    <row r="154" spans="1:17" ht="88.5" customHeight="1" x14ac:dyDescent="0.25">
      <c r="A154" s="34" t="s">
        <v>82</v>
      </c>
      <c r="B154" s="48" t="s">
        <v>23</v>
      </c>
      <c r="C154" s="48" t="s">
        <v>24</v>
      </c>
      <c r="D154" s="48" t="s">
        <v>262</v>
      </c>
      <c r="E154" s="48" t="s">
        <v>43</v>
      </c>
      <c r="F154" s="55" t="s">
        <v>152</v>
      </c>
      <c r="G154" s="19">
        <v>0</v>
      </c>
      <c r="H154" s="37">
        <v>44866</v>
      </c>
      <c r="I154" s="19">
        <v>1</v>
      </c>
      <c r="J154" s="15">
        <v>0</v>
      </c>
      <c r="K154" s="15">
        <v>0</v>
      </c>
      <c r="L154" s="15">
        <v>600</v>
      </c>
      <c r="M154" s="15">
        <v>0</v>
      </c>
      <c r="N154" s="30"/>
      <c r="O154" s="26"/>
      <c r="P154" s="26"/>
      <c r="Q154" s="26"/>
    </row>
    <row r="155" spans="1:17" ht="79.5" customHeight="1" x14ac:dyDescent="0.25">
      <c r="A155" s="34" t="s">
        <v>82</v>
      </c>
      <c r="B155" s="48" t="s">
        <v>23</v>
      </c>
      <c r="C155" s="48" t="s">
        <v>24</v>
      </c>
      <c r="D155" s="48" t="s">
        <v>263</v>
      </c>
      <c r="E155" s="48" t="s">
        <v>43</v>
      </c>
      <c r="F155" s="55" t="s">
        <v>152</v>
      </c>
      <c r="G155" s="19">
        <v>0</v>
      </c>
      <c r="H155" s="37">
        <v>44896</v>
      </c>
      <c r="I155" s="34" t="s">
        <v>64</v>
      </c>
      <c r="J155" s="15">
        <v>0</v>
      </c>
      <c r="K155" s="15">
        <v>0</v>
      </c>
      <c r="L155" s="15">
        <v>600</v>
      </c>
      <c r="M155" s="15">
        <v>0</v>
      </c>
      <c r="N155" s="26"/>
      <c r="O155" s="26"/>
      <c r="P155" s="26"/>
      <c r="Q155" s="26"/>
    </row>
    <row r="156" spans="1:17" ht="64.5" customHeight="1" x14ac:dyDescent="0.25">
      <c r="A156" s="34" t="s">
        <v>82</v>
      </c>
      <c r="B156" s="48" t="s">
        <v>23</v>
      </c>
      <c r="C156" s="48" t="s">
        <v>24</v>
      </c>
      <c r="D156" s="48" t="s">
        <v>264</v>
      </c>
      <c r="E156" s="48" t="s">
        <v>43</v>
      </c>
      <c r="F156" s="55" t="s">
        <v>152</v>
      </c>
      <c r="G156" s="19">
        <v>0</v>
      </c>
      <c r="H156" s="37">
        <v>44836</v>
      </c>
      <c r="I156" s="34" t="s">
        <v>64</v>
      </c>
      <c r="J156" s="15">
        <v>0</v>
      </c>
      <c r="K156" s="15">
        <v>0</v>
      </c>
      <c r="L156" s="15">
        <v>6370</v>
      </c>
      <c r="M156" s="15">
        <v>0</v>
      </c>
      <c r="N156" s="26"/>
      <c r="O156" s="26"/>
      <c r="P156" s="26"/>
      <c r="Q156" s="26"/>
    </row>
    <row r="157" spans="1:17" ht="68.25" customHeight="1" x14ac:dyDescent="0.25">
      <c r="A157" s="34" t="s">
        <v>82</v>
      </c>
      <c r="B157" s="48" t="s">
        <v>23</v>
      </c>
      <c r="C157" s="48" t="s">
        <v>24</v>
      </c>
      <c r="D157" s="48" t="s">
        <v>265</v>
      </c>
      <c r="E157" s="48" t="s">
        <v>43</v>
      </c>
      <c r="F157" s="55" t="s">
        <v>152</v>
      </c>
      <c r="G157" s="19">
        <v>0</v>
      </c>
      <c r="H157" s="37">
        <v>45174</v>
      </c>
      <c r="I157" s="34" t="s">
        <v>245</v>
      </c>
      <c r="J157" s="34" t="s">
        <v>64</v>
      </c>
      <c r="K157" s="15">
        <v>0</v>
      </c>
      <c r="L157" s="15">
        <v>3000</v>
      </c>
      <c r="M157" s="15">
        <v>4673.3</v>
      </c>
      <c r="N157" s="26"/>
      <c r="O157" s="26"/>
      <c r="P157" s="26"/>
      <c r="Q157" s="26"/>
    </row>
    <row r="158" spans="1:17" ht="54.75" customHeight="1" x14ac:dyDescent="0.25">
      <c r="A158" s="34" t="s">
        <v>82</v>
      </c>
      <c r="B158" s="48" t="s">
        <v>23</v>
      </c>
      <c r="C158" s="48" t="s">
        <v>24</v>
      </c>
      <c r="D158" s="48" t="s">
        <v>266</v>
      </c>
      <c r="E158" s="48" t="s">
        <v>43</v>
      </c>
      <c r="F158" s="55" t="s">
        <v>152</v>
      </c>
      <c r="G158" s="19">
        <v>0</v>
      </c>
      <c r="H158" s="37">
        <v>44778</v>
      </c>
      <c r="I158" s="34" t="s">
        <v>64</v>
      </c>
      <c r="J158" s="15">
        <v>0</v>
      </c>
      <c r="K158" s="15">
        <v>0</v>
      </c>
      <c r="L158" s="15">
        <v>9250</v>
      </c>
      <c r="M158" s="15">
        <v>0</v>
      </c>
      <c r="N158" s="26"/>
      <c r="O158" s="26"/>
      <c r="P158" s="26"/>
      <c r="Q158" s="26"/>
    </row>
    <row r="159" spans="1:17" ht="57" customHeight="1" x14ac:dyDescent="0.25">
      <c r="A159" s="34" t="s">
        <v>82</v>
      </c>
      <c r="B159" s="48" t="s">
        <v>23</v>
      </c>
      <c r="C159" s="48" t="s">
        <v>24</v>
      </c>
      <c r="D159" s="48" t="s">
        <v>267</v>
      </c>
      <c r="E159" s="48" t="s">
        <v>43</v>
      </c>
      <c r="F159" s="55" t="s">
        <v>152</v>
      </c>
      <c r="G159" s="19">
        <v>0</v>
      </c>
      <c r="H159" s="37">
        <v>45121</v>
      </c>
      <c r="I159" s="34" t="s">
        <v>245</v>
      </c>
      <c r="J159" s="34" t="s">
        <v>64</v>
      </c>
      <c r="K159" s="15">
        <v>0</v>
      </c>
      <c r="L159" s="15">
        <v>2982</v>
      </c>
      <c r="M159" s="15">
        <v>4750</v>
      </c>
      <c r="N159" s="26"/>
      <c r="O159" s="26"/>
      <c r="P159" s="26"/>
      <c r="Q159" s="26"/>
    </row>
    <row r="160" spans="1:17" ht="57.75" customHeight="1" x14ac:dyDescent="0.25">
      <c r="A160" s="34" t="s">
        <v>82</v>
      </c>
      <c r="B160" s="48" t="s">
        <v>23</v>
      </c>
      <c r="C160" s="48" t="s">
        <v>24</v>
      </c>
      <c r="D160" s="48" t="s">
        <v>268</v>
      </c>
      <c r="E160" s="48" t="s">
        <v>43</v>
      </c>
      <c r="F160" s="55" t="s">
        <v>152</v>
      </c>
      <c r="G160" s="19">
        <v>0</v>
      </c>
      <c r="H160" s="37">
        <v>45263</v>
      </c>
      <c r="I160" s="34" t="s">
        <v>245</v>
      </c>
      <c r="J160" s="34" t="s">
        <v>64</v>
      </c>
      <c r="K160" s="15">
        <v>0</v>
      </c>
      <c r="L160" s="15">
        <v>2970</v>
      </c>
      <c r="M160" s="15">
        <v>4650</v>
      </c>
      <c r="N160" s="26"/>
      <c r="O160" s="26"/>
      <c r="P160" s="26"/>
      <c r="Q160" s="26"/>
    </row>
    <row r="161" spans="1:17" ht="62.25" customHeight="1" x14ac:dyDescent="0.25">
      <c r="A161" s="34" t="s">
        <v>82</v>
      </c>
      <c r="B161" s="48" t="s">
        <v>23</v>
      </c>
      <c r="C161" s="48" t="s">
        <v>24</v>
      </c>
      <c r="D161" s="48" t="s">
        <v>269</v>
      </c>
      <c r="E161" s="48" t="s">
        <v>43</v>
      </c>
      <c r="F161" s="55" t="s">
        <v>152</v>
      </c>
      <c r="G161" s="19">
        <v>0</v>
      </c>
      <c r="H161" s="37">
        <v>45571</v>
      </c>
      <c r="I161" s="34" t="s">
        <v>245</v>
      </c>
      <c r="J161" s="34" t="s">
        <v>64</v>
      </c>
      <c r="K161" s="15">
        <v>0</v>
      </c>
      <c r="L161" s="15">
        <v>0</v>
      </c>
      <c r="M161" s="15">
        <v>5410.51</v>
      </c>
      <c r="N161" s="26"/>
      <c r="O161" s="26"/>
      <c r="P161" s="26"/>
      <c r="Q161" s="26"/>
    </row>
    <row r="162" spans="1:17" ht="51.75" customHeight="1" x14ac:dyDescent="0.25">
      <c r="A162" s="34" t="s">
        <v>82</v>
      </c>
      <c r="B162" s="48" t="s">
        <v>23</v>
      </c>
      <c r="C162" s="48" t="s">
        <v>24</v>
      </c>
      <c r="D162" s="48" t="s">
        <v>270</v>
      </c>
      <c r="E162" s="48" t="s">
        <v>18</v>
      </c>
      <c r="F162" s="55" t="s">
        <v>19</v>
      </c>
      <c r="G162" s="15">
        <v>0</v>
      </c>
      <c r="H162" s="37">
        <v>44743</v>
      </c>
      <c r="I162" s="34" t="s">
        <v>286</v>
      </c>
      <c r="J162" s="34" t="s">
        <v>245</v>
      </c>
      <c r="K162" s="15">
        <v>0</v>
      </c>
      <c r="L162" s="15">
        <v>3452.4</v>
      </c>
      <c r="M162" s="15">
        <v>0</v>
      </c>
      <c r="N162" s="26"/>
      <c r="O162" s="26"/>
      <c r="P162" s="26"/>
      <c r="Q162" s="26"/>
    </row>
    <row r="163" spans="1:17" ht="36" customHeight="1" x14ac:dyDescent="0.25">
      <c r="A163" s="34" t="s">
        <v>82</v>
      </c>
      <c r="B163" s="48" t="s">
        <v>23</v>
      </c>
      <c r="C163" s="48" t="s">
        <v>24</v>
      </c>
      <c r="D163" s="48" t="s">
        <v>271</v>
      </c>
      <c r="E163" s="48" t="s">
        <v>18</v>
      </c>
      <c r="F163" s="55" t="s">
        <v>19</v>
      </c>
      <c r="G163" s="15">
        <v>0</v>
      </c>
      <c r="H163" s="37">
        <v>44774</v>
      </c>
      <c r="I163" s="58">
        <v>0.623</v>
      </c>
      <c r="J163" s="34" t="s">
        <v>245</v>
      </c>
      <c r="K163" s="15">
        <v>0</v>
      </c>
      <c r="L163" s="15">
        <v>14336.7</v>
      </c>
      <c r="M163" s="15">
        <v>0</v>
      </c>
      <c r="N163" s="26"/>
      <c r="O163" s="26"/>
      <c r="P163" s="26"/>
      <c r="Q163" s="26"/>
    </row>
    <row r="164" spans="1:17" ht="44.25" customHeight="1" x14ac:dyDescent="0.25">
      <c r="A164" s="34" t="s">
        <v>82</v>
      </c>
      <c r="B164" s="48" t="s">
        <v>23</v>
      </c>
      <c r="C164" s="48" t="s">
        <v>24</v>
      </c>
      <c r="D164" s="48" t="s">
        <v>272</v>
      </c>
      <c r="E164" s="48" t="s">
        <v>18</v>
      </c>
      <c r="F164" s="55" t="s">
        <v>19</v>
      </c>
      <c r="G164" s="15">
        <v>0</v>
      </c>
      <c r="H164" s="37">
        <v>44774</v>
      </c>
      <c r="I164" s="34" t="s">
        <v>287</v>
      </c>
      <c r="J164" s="34" t="s">
        <v>245</v>
      </c>
      <c r="K164" s="15">
        <v>0</v>
      </c>
      <c r="L164" s="15">
        <v>4142.88</v>
      </c>
      <c r="M164" s="15">
        <v>0</v>
      </c>
      <c r="N164" s="26"/>
      <c r="O164" s="26"/>
      <c r="P164" s="26"/>
      <c r="Q164" s="26"/>
    </row>
    <row r="165" spans="1:17" ht="42" customHeight="1" x14ac:dyDescent="0.25">
      <c r="A165" s="34" t="s">
        <v>82</v>
      </c>
      <c r="B165" s="48" t="s">
        <v>23</v>
      </c>
      <c r="C165" s="48" t="s">
        <v>24</v>
      </c>
      <c r="D165" s="48" t="s">
        <v>273</v>
      </c>
      <c r="E165" s="48" t="s">
        <v>18</v>
      </c>
      <c r="F165" s="55" t="s">
        <v>19</v>
      </c>
      <c r="G165" s="15">
        <v>0</v>
      </c>
      <c r="H165" s="37">
        <v>44866</v>
      </c>
      <c r="I165" s="34" t="s">
        <v>289</v>
      </c>
      <c r="J165" s="34" t="s">
        <v>245</v>
      </c>
      <c r="K165" s="15">
        <v>0</v>
      </c>
      <c r="L165" s="15">
        <v>4603.21</v>
      </c>
      <c r="M165" s="15">
        <v>0</v>
      </c>
      <c r="N165" s="26"/>
      <c r="O165" s="26"/>
      <c r="P165" s="26"/>
      <c r="Q165" s="26"/>
    </row>
    <row r="166" spans="1:17" ht="51" customHeight="1" x14ac:dyDescent="0.25">
      <c r="A166" s="34" t="s">
        <v>82</v>
      </c>
      <c r="B166" s="48" t="s">
        <v>23</v>
      </c>
      <c r="C166" s="48" t="s">
        <v>24</v>
      </c>
      <c r="D166" s="48" t="s">
        <v>274</v>
      </c>
      <c r="E166" s="48" t="s">
        <v>18</v>
      </c>
      <c r="F166" s="55" t="s">
        <v>19</v>
      </c>
      <c r="G166" s="15">
        <v>0</v>
      </c>
      <c r="H166" s="37">
        <v>44835</v>
      </c>
      <c r="I166" s="34" t="s">
        <v>288</v>
      </c>
      <c r="J166" s="34" t="s">
        <v>245</v>
      </c>
      <c r="K166" s="15">
        <v>0</v>
      </c>
      <c r="L166" s="15">
        <v>7825.45</v>
      </c>
      <c r="M166" s="15">
        <v>0</v>
      </c>
      <c r="N166" s="26"/>
      <c r="O166" s="26"/>
      <c r="P166" s="26"/>
      <c r="Q166" s="26"/>
    </row>
    <row r="167" spans="1:17" ht="53.25" customHeight="1" x14ac:dyDescent="0.25">
      <c r="A167" s="34" t="s">
        <v>82</v>
      </c>
      <c r="B167" s="48" t="s">
        <v>23</v>
      </c>
      <c r="C167" s="48" t="s">
        <v>24</v>
      </c>
      <c r="D167" s="48" t="s">
        <v>275</v>
      </c>
      <c r="E167" s="48" t="s">
        <v>18</v>
      </c>
      <c r="F167" s="55" t="s">
        <v>19</v>
      </c>
      <c r="G167" s="16">
        <v>0</v>
      </c>
      <c r="H167" s="37">
        <v>44774</v>
      </c>
      <c r="I167" s="34" t="s">
        <v>290</v>
      </c>
      <c r="J167" s="34" t="s">
        <v>245</v>
      </c>
      <c r="K167" s="15">
        <v>0</v>
      </c>
      <c r="L167" s="15">
        <v>3682.56</v>
      </c>
      <c r="M167" s="15">
        <v>0</v>
      </c>
      <c r="N167" s="26"/>
      <c r="O167" s="26"/>
      <c r="P167" s="26"/>
      <c r="Q167" s="26"/>
    </row>
    <row r="168" spans="1:17" ht="51.75" customHeight="1" x14ac:dyDescent="0.25">
      <c r="A168" s="34" t="s">
        <v>82</v>
      </c>
      <c r="B168" s="48" t="s">
        <v>23</v>
      </c>
      <c r="C168" s="48" t="s">
        <v>24</v>
      </c>
      <c r="D168" s="48" t="s">
        <v>276</v>
      </c>
      <c r="E168" s="48" t="s">
        <v>18</v>
      </c>
      <c r="F168" s="55" t="s">
        <v>19</v>
      </c>
      <c r="G168" s="16">
        <v>0</v>
      </c>
      <c r="H168" s="37">
        <v>44866</v>
      </c>
      <c r="I168" s="34" t="s">
        <v>291</v>
      </c>
      <c r="J168" s="34" t="s">
        <v>245</v>
      </c>
      <c r="K168" s="15">
        <v>0</v>
      </c>
      <c r="L168" s="15">
        <f>5293.69-378.77</f>
        <v>4914.92</v>
      </c>
      <c r="M168" s="15">
        <v>0</v>
      </c>
      <c r="N168" s="26"/>
      <c r="O168" s="26"/>
      <c r="P168" s="26"/>
      <c r="Q168" s="26"/>
    </row>
    <row r="169" spans="1:17" ht="54.75" customHeight="1" x14ac:dyDescent="0.25">
      <c r="A169" s="34" t="s">
        <v>82</v>
      </c>
      <c r="B169" s="48" t="s">
        <v>23</v>
      </c>
      <c r="C169" s="48" t="s">
        <v>24</v>
      </c>
      <c r="D169" s="48" t="s">
        <v>277</v>
      </c>
      <c r="E169" s="48" t="s">
        <v>18</v>
      </c>
      <c r="F169" s="55" t="s">
        <v>19</v>
      </c>
      <c r="G169" s="16">
        <v>0</v>
      </c>
      <c r="H169" s="37">
        <v>44743</v>
      </c>
      <c r="I169" s="34" t="s">
        <v>292</v>
      </c>
      <c r="J169" s="34" t="s">
        <v>245</v>
      </c>
      <c r="K169" s="15">
        <v>0</v>
      </c>
      <c r="L169" s="15">
        <v>24143.39</v>
      </c>
      <c r="M169" s="15">
        <v>0</v>
      </c>
      <c r="N169" s="26"/>
      <c r="O169" s="26"/>
      <c r="P169" s="26"/>
      <c r="Q169" s="26"/>
    </row>
    <row r="170" spans="1:17" ht="54" customHeight="1" x14ac:dyDescent="0.25">
      <c r="A170" s="34" t="s">
        <v>82</v>
      </c>
      <c r="B170" s="48" t="s">
        <v>23</v>
      </c>
      <c r="C170" s="48" t="s">
        <v>24</v>
      </c>
      <c r="D170" s="48" t="s">
        <v>278</v>
      </c>
      <c r="E170" s="48" t="s">
        <v>18</v>
      </c>
      <c r="F170" s="55" t="s">
        <v>19</v>
      </c>
      <c r="G170" s="16">
        <v>0</v>
      </c>
      <c r="H170" s="37">
        <v>45108</v>
      </c>
      <c r="I170" s="34" t="s">
        <v>245</v>
      </c>
      <c r="J170" s="34" t="s">
        <v>245</v>
      </c>
      <c r="K170" s="15">
        <v>0.16</v>
      </c>
      <c r="L170" s="15">
        <v>0</v>
      </c>
      <c r="M170" s="15">
        <v>3682.56</v>
      </c>
      <c r="N170" s="26"/>
      <c r="O170" s="26"/>
      <c r="P170" s="26"/>
      <c r="Q170" s="26"/>
    </row>
    <row r="171" spans="1:17" ht="99" customHeight="1" x14ac:dyDescent="0.25">
      <c r="A171" s="34" t="s">
        <v>82</v>
      </c>
      <c r="B171" s="48" t="s">
        <v>23</v>
      </c>
      <c r="C171" s="48" t="s">
        <v>24</v>
      </c>
      <c r="D171" s="48" t="s">
        <v>279</v>
      </c>
      <c r="E171" s="48" t="s">
        <v>18</v>
      </c>
      <c r="F171" s="55" t="s">
        <v>19</v>
      </c>
      <c r="G171" s="16">
        <v>0</v>
      </c>
      <c r="H171" s="37">
        <v>45170</v>
      </c>
      <c r="I171" s="34" t="s">
        <v>245</v>
      </c>
      <c r="J171" s="34" t="s">
        <v>293</v>
      </c>
      <c r="K171" s="15">
        <v>0</v>
      </c>
      <c r="L171" s="15">
        <v>0</v>
      </c>
      <c r="M171" s="15">
        <v>2201.92</v>
      </c>
      <c r="N171" s="26"/>
      <c r="O171" s="26"/>
      <c r="P171" s="26"/>
      <c r="Q171" s="26"/>
    </row>
    <row r="172" spans="1:17" ht="39.75" customHeight="1" x14ac:dyDescent="0.25">
      <c r="A172" s="34" t="s">
        <v>82</v>
      </c>
      <c r="B172" s="48" t="s">
        <v>23</v>
      </c>
      <c r="C172" s="48" t="s">
        <v>24</v>
      </c>
      <c r="D172" s="48" t="s">
        <v>280</v>
      </c>
      <c r="E172" s="48" t="s">
        <v>18</v>
      </c>
      <c r="F172" s="55" t="s">
        <v>19</v>
      </c>
      <c r="G172" s="16">
        <v>0</v>
      </c>
      <c r="H172" s="37">
        <v>45171</v>
      </c>
      <c r="I172" s="34" t="s">
        <v>245</v>
      </c>
      <c r="J172" s="34" t="s">
        <v>294</v>
      </c>
      <c r="K172" s="15">
        <v>0</v>
      </c>
      <c r="L172" s="15">
        <v>0</v>
      </c>
      <c r="M172" s="15">
        <v>14269.94</v>
      </c>
      <c r="N172" s="26"/>
      <c r="O172" s="26"/>
      <c r="P172" s="26"/>
      <c r="Q172" s="26"/>
    </row>
    <row r="173" spans="1:17" ht="50.25" customHeight="1" x14ac:dyDescent="0.25">
      <c r="A173" s="34" t="s">
        <v>82</v>
      </c>
      <c r="B173" s="48" t="s">
        <v>23</v>
      </c>
      <c r="C173" s="48" t="s">
        <v>24</v>
      </c>
      <c r="D173" s="48" t="s">
        <v>281</v>
      </c>
      <c r="E173" s="48" t="s">
        <v>18</v>
      </c>
      <c r="F173" s="55" t="s">
        <v>19</v>
      </c>
      <c r="G173" s="16">
        <v>0</v>
      </c>
      <c r="H173" s="37">
        <v>45200</v>
      </c>
      <c r="I173" s="34" t="s">
        <v>245</v>
      </c>
      <c r="J173" s="34" t="s">
        <v>295</v>
      </c>
      <c r="K173" s="15">
        <v>0</v>
      </c>
      <c r="L173" s="15">
        <v>0</v>
      </c>
      <c r="M173" s="15">
        <v>23246.19</v>
      </c>
      <c r="N173" s="26"/>
      <c r="O173" s="26"/>
      <c r="P173" s="26"/>
      <c r="Q173" s="26"/>
    </row>
    <row r="174" spans="1:17" ht="25.5" x14ac:dyDescent="0.25">
      <c r="A174" s="34" t="s">
        <v>82</v>
      </c>
      <c r="B174" s="48" t="s">
        <v>23</v>
      </c>
      <c r="C174" s="48" t="s">
        <v>24</v>
      </c>
      <c r="D174" s="48" t="s">
        <v>282</v>
      </c>
      <c r="E174" s="48" t="s">
        <v>163</v>
      </c>
      <c r="F174" s="55" t="s">
        <v>152</v>
      </c>
      <c r="G174" s="19">
        <v>0</v>
      </c>
      <c r="H174" s="37">
        <v>45571</v>
      </c>
      <c r="I174" s="34" t="s">
        <v>245</v>
      </c>
      <c r="J174" s="34" t="s">
        <v>64</v>
      </c>
      <c r="K174" s="15">
        <v>0</v>
      </c>
      <c r="L174" s="15">
        <v>600</v>
      </c>
      <c r="M174" s="15">
        <v>600</v>
      </c>
      <c r="N174" s="26"/>
      <c r="O174" s="26"/>
      <c r="P174" s="26"/>
      <c r="Q174" s="26"/>
    </row>
    <row r="175" spans="1:17" ht="42" customHeight="1" x14ac:dyDescent="0.25">
      <c r="A175" s="34" t="s">
        <v>82</v>
      </c>
      <c r="B175" s="48" t="s">
        <v>23</v>
      </c>
      <c r="C175" s="48" t="s">
        <v>24</v>
      </c>
      <c r="D175" s="48" t="s">
        <v>283</v>
      </c>
      <c r="E175" s="48" t="s">
        <v>164</v>
      </c>
      <c r="F175" s="55" t="s">
        <v>152</v>
      </c>
      <c r="G175" s="19">
        <v>0</v>
      </c>
      <c r="H175" s="37">
        <v>45571</v>
      </c>
      <c r="I175" s="34" t="s">
        <v>245</v>
      </c>
      <c r="J175" s="34" t="s">
        <v>64</v>
      </c>
      <c r="K175" s="15">
        <v>0</v>
      </c>
      <c r="L175" s="15">
        <v>400</v>
      </c>
      <c r="M175" s="15">
        <v>400.32</v>
      </c>
      <c r="N175" s="26"/>
      <c r="O175" s="26"/>
      <c r="P175" s="26"/>
      <c r="Q175" s="26"/>
    </row>
    <row r="176" spans="1:17" ht="39" customHeight="1" x14ac:dyDescent="0.25">
      <c r="A176" s="34" t="s">
        <v>82</v>
      </c>
      <c r="B176" s="48" t="s">
        <v>23</v>
      </c>
      <c r="C176" s="48" t="s">
        <v>24</v>
      </c>
      <c r="D176" s="48" t="s">
        <v>284</v>
      </c>
      <c r="E176" s="48" t="s">
        <v>151</v>
      </c>
      <c r="F176" s="55" t="s">
        <v>152</v>
      </c>
      <c r="G176" s="19">
        <v>0</v>
      </c>
      <c r="H176" s="37">
        <v>45571</v>
      </c>
      <c r="I176" s="34" t="s">
        <v>245</v>
      </c>
      <c r="J176" s="34" t="s">
        <v>64</v>
      </c>
      <c r="K176" s="15">
        <v>0</v>
      </c>
      <c r="L176" s="15">
        <v>600</v>
      </c>
      <c r="M176" s="15">
        <v>600</v>
      </c>
      <c r="N176" s="26"/>
      <c r="O176" s="26"/>
      <c r="P176" s="26"/>
      <c r="Q176" s="26"/>
    </row>
    <row r="177" spans="1:17" ht="42" customHeight="1" x14ac:dyDescent="0.25">
      <c r="A177" s="34" t="s">
        <v>82</v>
      </c>
      <c r="B177" s="48" t="s">
        <v>23</v>
      </c>
      <c r="C177" s="48" t="s">
        <v>24</v>
      </c>
      <c r="D177" s="48" t="s">
        <v>285</v>
      </c>
      <c r="E177" s="48" t="s">
        <v>151</v>
      </c>
      <c r="F177" s="55" t="s">
        <v>152</v>
      </c>
      <c r="G177" s="19">
        <v>0</v>
      </c>
      <c r="H177" s="37">
        <v>45571</v>
      </c>
      <c r="I177" s="34" t="s">
        <v>245</v>
      </c>
      <c r="J177" s="34" t="s">
        <v>64</v>
      </c>
      <c r="K177" s="15">
        <v>0</v>
      </c>
      <c r="L177" s="15">
        <v>600</v>
      </c>
      <c r="M177" s="15">
        <v>600</v>
      </c>
      <c r="N177" s="26"/>
      <c r="O177" s="26"/>
      <c r="P177" s="26"/>
      <c r="Q177" s="26"/>
    </row>
    <row r="178" spans="1:17" ht="44.25" customHeight="1" x14ac:dyDescent="0.25">
      <c r="A178" s="38" t="s">
        <v>82</v>
      </c>
      <c r="B178" s="49" t="s">
        <v>166</v>
      </c>
      <c r="C178" s="38" t="s">
        <v>9</v>
      </c>
      <c r="D178" s="49" t="s">
        <v>167</v>
      </c>
      <c r="E178" s="49" t="s">
        <v>168</v>
      </c>
      <c r="F178" s="49" t="s">
        <v>19</v>
      </c>
      <c r="G178" s="18">
        <f>G179+G180</f>
        <v>601.29999999999995</v>
      </c>
      <c r="H178" s="37">
        <v>44531</v>
      </c>
      <c r="I178" s="18">
        <f t="shared" ref="I178:M178" si="17">I179+I180</f>
        <v>313</v>
      </c>
      <c r="J178" s="18">
        <f t="shared" si="17"/>
        <v>301</v>
      </c>
      <c r="K178" s="18">
        <f t="shared" si="17"/>
        <v>388542.13</v>
      </c>
      <c r="L178" s="18">
        <f t="shared" si="17"/>
        <v>195438.5</v>
      </c>
      <c r="M178" s="18">
        <f t="shared" si="17"/>
        <v>187383</v>
      </c>
    </row>
    <row r="179" spans="1:17" ht="45" customHeight="1" x14ac:dyDescent="0.25">
      <c r="A179" s="34" t="s">
        <v>82</v>
      </c>
      <c r="B179" s="48" t="s">
        <v>166</v>
      </c>
      <c r="C179" s="48" t="s">
        <v>24</v>
      </c>
      <c r="D179" s="48" t="s">
        <v>169</v>
      </c>
      <c r="E179" s="48" t="s">
        <v>168</v>
      </c>
      <c r="F179" s="48" t="s">
        <v>19</v>
      </c>
      <c r="G179" s="59">
        <v>575.29999999999995</v>
      </c>
      <c r="H179" s="37">
        <v>44531</v>
      </c>
      <c r="I179" s="60">
        <v>287</v>
      </c>
      <c r="J179" s="61">
        <v>275</v>
      </c>
      <c r="K179" s="76">
        <v>386673.88</v>
      </c>
      <c r="L179" s="15">
        <v>194006</v>
      </c>
      <c r="M179" s="15">
        <v>186006</v>
      </c>
    </row>
    <row r="180" spans="1:17" ht="51" customHeight="1" x14ac:dyDescent="0.25">
      <c r="A180" s="34" t="s">
        <v>82</v>
      </c>
      <c r="B180" s="48" t="s">
        <v>166</v>
      </c>
      <c r="C180" s="48" t="s">
        <v>24</v>
      </c>
      <c r="D180" s="48" t="s">
        <v>170</v>
      </c>
      <c r="E180" s="48" t="s">
        <v>168</v>
      </c>
      <c r="F180" s="48" t="s">
        <v>19</v>
      </c>
      <c r="G180" s="34">
        <v>26</v>
      </c>
      <c r="H180" s="37">
        <v>44531</v>
      </c>
      <c r="I180" s="15">
        <f t="shared" ref="I180" si="18">G180</f>
        <v>26</v>
      </c>
      <c r="J180" s="15">
        <f t="shared" ref="J180" si="19">G180</f>
        <v>26</v>
      </c>
      <c r="K180" s="76">
        <v>1868.25</v>
      </c>
      <c r="L180" s="15">
        <v>1432.5</v>
      </c>
      <c r="M180" s="15">
        <v>1377</v>
      </c>
    </row>
    <row r="181" spans="1:17" ht="46.5" customHeight="1" x14ac:dyDescent="0.25">
      <c r="A181" s="38" t="s">
        <v>82</v>
      </c>
      <c r="B181" s="49">
        <v>40204</v>
      </c>
      <c r="C181" s="38" t="s">
        <v>9</v>
      </c>
      <c r="D181" s="49" t="s">
        <v>171</v>
      </c>
      <c r="E181" s="49" t="s">
        <v>172</v>
      </c>
      <c r="F181" s="49" t="s">
        <v>33</v>
      </c>
      <c r="G181" s="38">
        <f>G182</f>
        <v>922</v>
      </c>
      <c r="H181" s="43">
        <v>44531</v>
      </c>
      <c r="I181" s="38">
        <f>I182</f>
        <v>498</v>
      </c>
      <c r="J181" s="38">
        <f>J182</f>
        <v>498</v>
      </c>
      <c r="K181" s="18">
        <f>K182</f>
        <v>231506.92</v>
      </c>
      <c r="L181" s="18">
        <f t="shared" ref="L181:M181" si="20">L182</f>
        <v>60000</v>
      </c>
      <c r="M181" s="18">
        <f t="shared" si="20"/>
        <v>60000</v>
      </c>
    </row>
    <row r="182" spans="1:17" ht="51.75" customHeight="1" x14ac:dyDescent="0.25">
      <c r="A182" s="34" t="s">
        <v>82</v>
      </c>
      <c r="B182" s="48">
        <v>40204</v>
      </c>
      <c r="C182" s="48" t="s">
        <v>24</v>
      </c>
      <c r="D182" s="48" t="s">
        <v>171</v>
      </c>
      <c r="E182" s="48" t="s">
        <v>172</v>
      </c>
      <c r="F182" s="48" t="s">
        <v>33</v>
      </c>
      <c r="G182" s="34">
        <v>922</v>
      </c>
      <c r="H182" s="37">
        <v>44531</v>
      </c>
      <c r="I182" s="34">
        <v>498</v>
      </c>
      <c r="J182" s="34">
        <v>498</v>
      </c>
      <c r="K182" s="76">
        <v>231506.92</v>
      </c>
      <c r="L182" s="15">
        <v>60000</v>
      </c>
      <c r="M182" s="15">
        <v>60000</v>
      </c>
    </row>
    <row r="183" spans="1:17" ht="42" customHeight="1" x14ac:dyDescent="0.25">
      <c r="A183" s="38" t="s">
        <v>82</v>
      </c>
      <c r="B183" s="49" t="s">
        <v>173</v>
      </c>
      <c r="C183" s="38" t="s">
        <v>9</v>
      </c>
      <c r="D183" s="49" t="s">
        <v>174</v>
      </c>
      <c r="E183" s="49" t="s">
        <v>175</v>
      </c>
      <c r="F183" s="49" t="s">
        <v>33</v>
      </c>
      <c r="G183" s="38">
        <f>G184</f>
        <v>18</v>
      </c>
      <c r="H183" s="43">
        <v>44531</v>
      </c>
      <c r="I183" s="38">
        <f t="shared" ref="I183:I191" si="21">G183</f>
        <v>18</v>
      </c>
      <c r="J183" s="38">
        <f>G183</f>
        <v>18</v>
      </c>
      <c r="K183" s="18">
        <f>K184</f>
        <v>12797.91</v>
      </c>
      <c r="L183" s="18">
        <f t="shared" ref="L183:M183" si="22">L184</f>
        <v>12298</v>
      </c>
      <c r="M183" s="18">
        <f t="shared" si="22"/>
        <v>12298</v>
      </c>
    </row>
    <row r="184" spans="1:17" ht="51" customHeight="1" x14ac:dyDescent="0.25">
      <c r="A184" s="34" t="s">
        <v>82</v>
      </c>
      <c r="B184" s="48" t="s">
        <v>173</v>
      </c>
      <c r="C184" s="48" t="s">
        <v>24</v>
      </c>
      <c r="D184" s="48" t="s">
        <v>176</v>
      </c>
      <c r="E184" s="48" t="s">
        <v>175</v>
      </c>
      <c r="F184" s="48" t="s">
        <v>33</v>
      </c>
      <c r="G184" s="34">
        <v>18</v>
      </c>
      <c r="H184" s="37">
        <v>44531</v>
      </c>
      <c r="I184" s="34">
        <f t="shared" si="21"/>
        <v>18</v>
      </c>
      <c r="J184" s="34">
        <f>G184</f>
        <v>18</v>
      </c>
      <c r="K184" s="76">
        <v>12797.91</v>
      </c>
      <c r="L184" s="15">
        <v>12298</v>
      </c>
      <c r="M184" s="15">
        <v>12298</v>
      </c>
    </row>
    <row r="185" spans="1:17" ht="72" customHeight="1" x14ac:dyDescent="0.25">
      <c r="A185" s="38" t="s">
        <v>82</v>
      </c>
      <c r="B185" s="49" t="s">
        <v>177</v>
      </c>
      <c r="C185" s="38" t="s">
        <v>9</v>
      </c>
      <c r="D185" s="49" t="s">
        <v>178</v>
      </c>
      <c r="E185" s="49" t="s">
        <v>179</v>
      </c>
      <c r="F185" s="49" t="s">
        <v>19</v>
      </c>
      <c r="G185" s="38">
        <f>G186</f>
        <v>0.2</v>
      </c>
      <c r="H185" s="43">
        <v>44531</v>
      </c>
      <c r="I185" s="38" t="str">
        <f t="shared" ref="I185:J185" si="23">I186</f>
        <v>0</v>
      </c>
      <c r="J185" s="38" t="str">
        <f t="shared" si="23"/>
        <v>0</v>
      </c>
      <c r="K185" s="97">
        <f>K186</f>
        <v>23000</v>
      </c>
      <c r="L185" s="18">
        <f t="shared" ref="L185:M185" si="24">L186</f>
        <v>0</v>
      </c>
      <c r="M185" s="18">
        <f t="shared" si="24"/>
        <v>0</v>
      </c>
    </row>
    <row r="186" spans="1:17" ht="36" customHeight="1" x14ac:dyDescent="0.25">
      <c r="A186" s="34" t="s">
        <v>82</v>
      </c>
      <c r="B186" s="48" t="s">
        <v>177</v>
      </c>
      <c r="C186" s="34" t="s">
        <v>180</v>
      </c>
      <c r="D186" s="48" t="s">
        <v>181</v>
      </c>
      <c r="E186" s="48" t="s">
        <v>179</v>
      </c>
      <c r="F186" s="48" t="s">
        <v>19</v>
      </c>
      <c r="G186" s="34">
        <v>0.2</v>
      </c>
      <c r="H186" s="37">
        <v>44531</v>
      </c>
      <c r="I186" s="34" t="s">
        <v>245</v>
      </c>
      <c r="J186" s="34" t="s">
        <v>245</v>
      </c>
      <c r="K186" s="15">
        <v>23000</v>
      </c>
      <c r="L186" s="15">
        <v>0</v>
      </c>
      <c r="M186" s="15">
        <v>0</v>
      </c>
    </row>
    <row r="187" spans="1:17" ht="48" customHeight="1" x14ac:dyDescent="0.25">
      <c r="A187" s="38" t="s">
        <v>82</v>
      </c>
      <c r="B187" s="49" t="s">
        <v>182</v>
      </c>
      <c r="C187" s="38" t="s">
        <v>9</v>
      </c>
      <c r="D187" s="49" t="s">
        <v>183</v>
      </c>
      <c r="E187" s="49" t="s">
        <v>184</v>
      </c>
      <c r="F187" s="49" t="s">
        <v>33</v>
      </c>
      <c r="G187" s="38">
        <f>G188</f>
        <v>17</v>
      </c>
      <c r="H187" s="43">
        <v>44531</v>
      </c>
      <c r="I187" s="38">
        <f t="shared" si="21"/>
        <v>17</v>
      </c>
      <c r="J187" s="38">
        <f>G187</f>
        <v>17</v>
      </c>
      <c r="K187" s="97">
        <f>K188+K189</f>
        <v>13778.7</v>
      </c>
      <c r="L187" s="18">
        <f t="shared" ref="L187:M187" si="25">L188+L189</f>
        <v>0</v>
      </c>
      <c r="M187" s="18">
        <f t="shared" si="25"/>
        <v>0</v>
      </c>
    </row>
    <row r="188" spans="1:17" ht="45.75" customHeight="1" x14ac:dyDescent="0.25">
      <c r="A188" s="34" t="s">
        <v>82</v>
      </c>
      <c r="B188" s="48" t="s">
        <v>182</v>
      </c>
      <c r="C188" s="34" t="s">
        <v>62</v>
      </c>
      <c r="D188" s="48" t="s">
        <v>183</v>
      </c>
      <c r="E188" s="48" t="s">
        <v>185</v>
      </c>
      <c r="F188" s="48" t="s">
        <v>33</v>
      </c>
      <c r="G188" s="34">
        <v>17</v>
      </c>
      <c r="H188" s="37">
        <v>44531</v>
      </c>
      <c r="I188" s="38" t="str">
        <f t="shared" ref="I188:J188" si="26">I189</f>
        <v>0</v>
      </c>
      <c r="J188" s="38" t="str">
        <f t="shared" si="26"/>
        <v>0</v>
      </c>
      <c r="K188" s="15">
        <v>13282</v>
      </c>
      <c r="L188" s="15">
        <v>0</v>
      </c>
      <c r="M188" s="15">
        <v>0</v>
      </c>
    </row>
    <row r="189" spans="1:17" ht="52.5" customHeight="1" x14ac:dyDescent="0.25">
      <c r="A189" s="34" t="s">
        <v>82</v>
      </c>
      <c r="B189" s="48" t="s">
        <v>182</v>
      </c>
      <c r="C189" s="34" t="s">
        <v>62</v>
      </c>
      <c r="D189" s="48" t="s">
        <v>186</v>
      </c>
      <c r="E189" s="48" t="s">
        <v>185</v>
      </c>
      <c r="F189" s="48" t="s">
        <v>33</v>
      </c>
      <c r="G189" s="34">
        <v>17</v>
      </c>
      <c r="H189" s="37">
        <v>44531</v>
      </c>
      <c r="I189" s="34" t="s">
        <v>245</v>
      </c>
      <c r="J189" s="34" t="s">
        <v>245</v>
      </c>
      <c r="K189" s="15">
        <v>496.7</v>
      </c>
      <c r="L189" s="15">
        <v>0</v>
      </c>
      <c r="M189" s="15">
        <v>0</v>
      </c>
    </row>
    <row r="190" spans="1:17" ht="46.5" customHeight="1" x14ac:dyDescent="0.25">
      <c r="A190" s="38" t="s">
        <v>82</v>
      </c>
      <c r="B190" s="49" t="s">
        <v>187</v>
      </c>
      <c r="C190" s="38" t="s">
        <v>9</v>
      </c>
      <c r="D190" s="49" t="s">
        <v>189</v>
      </c>
      <c r="E190" s="49" t="s">
        <v>190</v>
      </c>
      <c r="F190" s="49" t="s">
        <v>191</v>
      </c>
      <c r="G190" s="62">
        <v>7792660</v>
      </c>
      <c r="H190" s="43">
        <v>44531</v>
      </c>
      <c r="I190" s="62">
        <f t="shared" si="21"/>
        <v>7792660</v>
      </c>
      <c r="J190" s="62">
        <f>G190</f>
        <v>7792660</v>
      </c>
      <c r="K190" s="97">
        <f>K191</f>
        <v>634827.73</v>
      </c>
      <c r="L190" s="18">
        <f t="shared" ref="L190:M190" si="27">L191</f>
        <v>654438.42000000004</v>
      </c>
      <c r="M190" s="18">
        <f t="shared" si="27"/>
        <v>654438.42000000004</v>
      </c>
    </row>
    <row r="191" spans="1:17" ht="48.75" customHeight="1" x14ac:dyDescent="0.25">
      <c r="A191" s="34" t="s">
        <v>82</v>
      </c>
      <c r="B191" s="48" t="s">
        <v>187</v>
      </c>
      <c r="C191" s="34" t="s">
        <v>62</v>
      </c>
      <c r="D191" s="48" t="s">
        <v>192</v>
      </c>
      <c r="E191" s="48" t="s">
        <v>190</v>
      </c>
      <c r="F191" s="48" t="s">
        <v>191</v>
      </c>
      <c r="G191" s="63">
        <v>7792660</v>
      </c>
      <c r="H191" s="37">
        <v>44531</v>
      </c>
      <c r="I191" s="63">
        <f t="shared" si="21"/>
        <v>7792660</v>
      </c>
      <c r="J191" s="63">
        <f t="shared" ref="J191" si="28">G191</f>
        <v>7792660</v>
      </c>
      <c r="K191" s="15">
        <v>634827.73</v>
      </c>
      <c r="L191" s="15">
        <v>654438.42000000004</v>
      </c>
      <c r="M191" s="15">
        <v>654438.42000000004</v>
      </c>
    </row>
    <row r="192" spans="1:17" ht="48" customHeight="1" x14ac:dyDescent="0.25">
      <c r="A192" s="38" t="s">
        <v>82</v>
      </c>
      <c r="B192" s="49" t="s">
        <v>188</v>
      </c>
      <c r="C192" s="38" t="s">
        <v>9</v>
      </c>
      <c r="D192" s="49" t="s">
        <v>193</v>
      </c>
      <c r="E192" s="49" t="s">
        <v>184</v>
      </c>
      <c r="F192" s="48" t="s">
        <v>33</v>
      </c>
      <c r="G192" s="38">
        <v>2</v>
      </c>
      <c r="H192" s="43">
        <v>44531</v>
      </c>
      <c r="I192" s="18" t="str">
        <f>I193</f>
        <v>0</v>
      </c>
      <c r="J192" s="18" t="str">
        <f>J193</f>
        <v>0</v>
      </c>
      <c r="K192" s="97">
        <f>K193</f>
        <v>108097.21</v>
      </c>
      <c r="L192" s="18">
        <f t="shared" ref="L192:M192" si="29">L193</f>
        <v>0</v>
      </c>
      <c r="M192" s="18">
        <f t="shared" si="29"/>
        <v>0</v>
      </c>
    </row>
    <row r="193" spans="1:13" ht="42.75" customHeight="1" x14ac:dyDescent="0.25">
      <c r="A193" s="34" t="s">
        <v>82</v>
      </c>
      <c r="B193" s="48" t="s">
        <v>188</v>
      </c>
      <c r="C193" s="34" t="s">
        <v>62</v>
      </c>
      <c r="D193" s="48" t="s">
        <v>194</v>
      </c>
      <c r="E193" s="48" t="s">
        <v>184</v>
      </c>
      <c r="F193" s="48" t="s">
        <v>33</v>
      </c>
      <c r="G193" s="34">
        <v>2</v>
      </c>
      <c r="H193" s="37">
        <v>44531</v>
      </c>
      <c r="I193" s="34" t="s">
        <v>245</v>
      </c>
      <c r="J193" s="34" t="s">
        <v>245</v>
      </c>
      <c r="K193" s="15">
        <v>108097.21</v>
      </c>
      <c r="L193" s="15">
        <v>0</v>
      </c>
      <c r="M193" s="15">
        <v>0</v>
      </c>
    </row>
    <row r="194" spans="1:13" ht="60" customHeight="1" x14ac:dyDescent="0.25">
      <c r="A194" s="38" t="s">
        <v>195</v>
      </c>
      <c r="B194" s="38" t="s">
        <v>9</v>
      </c>
      <c r="C194" s="38" t="s">
        <v>9</v>
      </c>
      <c r="D194" s="49" t="s">
        <v>196</v>
      </c>
      <c r="E194" s="38" t="s">
        <v>197</v>
      </c>
      <c r="F194" s="49" t="s">
        <v>198</v>
      </c>
      <c r="G194" s="18">
        <f>G197+G199</f>
        <v>107678.6446</v>
      </c>
      <c r="H194" s="43">
        <v>44531</v>
      </c>
      <c r="I194" s="18">
        <f t="shared" ref="I194:I210" si="30">G194</f>
        <v>107678.6446</v>
      </c>
      <c r="J194" s="18">
        <f t="shared" ref="J194:J210" si="31">G194</f>
        <v>107678.6446</v>
      </c>
      <c r="K194" s="97">
        <f>K195+K197+K199+K201+K203+K205+K207+K209+K211</f>
        <v>746520.49000000011</v>
      </c>
      <c r="L194" s="97">
        <f>L195+L197+L199+L201+L203+L205+L207+L209</f>
        <v>797942.1</v>
      </c>
      <c r="M194" s="97">
        <f t="shared" ref="M194" si="32">M195+M197+M199+M201+M203+M205+M207+M209</f>
        <v>791700.4</v>
      </c>
    </row>
    <row r="195" spans="1:13" ht="46.5" customHeight="1" x14ac:dyDescent="0.25">
      <c r="A195" s="34" t="s">
        <v>195</v>
      </c>
      <c r="B195" s="49">
        <v>40306</v>
      </c>
      <c r="C195" s="38" t="s">
        <v>9</v>
      </c>
      <c r="D195" s="49" t="s">
        <v>183</v>
      </c>
      <c r="E195" s="38" t="s">
        <v>205</v>
      </c>
      <c r="F195" s="48" t="s">
        <v>33</v>
      </c>
      <c r="G195" s="99">
        <v>100</v>
      </c>
      <c r="H195" s="43">
        <v>44531</v>
      </c>
      <c r="I195" s="18" t="str">
        <f>I196</f>
        <v>0</v>
      </c>
      <c r="J195" s="18" t="str">
        <f>J196</f>
        <v>0</v>
      </c>
      <c r="K195" s="18">
        <f>K196</f>
        <v>35229.599999999999</v>
      </c>
      <c r="L195" s="18">
        <f t="shared" ref="L195:M195" si="33">L196</f>
        <v>0</v>
      </c>
      <c r="M195" s="18">
        <f t="shared" si="33"/>
        <v>0</v>
      </c>
    </row>
    <row r="196" spans="1:13" ht="49.5" customHeight="1" x14ac:dyDescent="0.25">
      <c r="A196" s="34" t="s">
        <v>195</v>
      </c>
      <c r="B196" s="48">
        <v>40306</v>
      </c>
      <c r="C196" s="34" t="s">
        <v>80</v>
      </c>
      <c r="D196" s="48" t="s">
        <v>201</v>
      </c>
      <c r="E196" s="34" t="s">
        <v>205</v>
      </c>
      <c r="F196" s="48" t="s">
        <v>33</v>
      </c>
      <c r="G196" s="101">
        <v>100</v>
      </c>
      <c r="H196" s="37">
        <v>44531</v>
      </c>
      <c r="I196" s="38" t="s">
        <v>245</v>
      </c>
      <c r="J196" s="38" t="s">
        <v>245</v>
      </c>
      <c r="K196" s="98">
        <v>35229.599999999999</v>
      </c>
      <c r="L196" s="15">
        <v>0</v>
      </c>
      <c r="M196" s="15">
        <v>0</v>
      </c>
    </row>
    <row r="197" spans="1:13" ht="73.5" customHeight="1" x14ac:dyDescent="0.25">
      <c r="A197" s="38" t="s">
        <v>195</v>
      </c>
      <c r="B197" s="49">
        <v>40401</v>
      </c>
      <c r="C197" s="38" t="s">
        <v>9</v>
      </c>
      <c r="D197" s="49" t="s">
        <v>202</v>
      </c>
      <c r="E197" s="49" t="s">
        <v>197</v>
      </c>
      <c r="F197" s="49" t="s">
        <v>198</v>
      </c>
      <c r="G197" s="102">
        <f>G198</f>
        <v>2878.3607999999999</v>
      </c>
      <c r="H197" s="43">
        <v>44531</v>
      </c>
      <c r="I197" s="18">
        <f t="shared" si="30"/>
        <v>2878.3607999999999</v>
      </c>
      <c r="J197" s="18">
        <f t="shared" si="31"/>
        <v>2878.3607999999999</v>
      </c>
      <c r="K197" s="97">
        <f>K198</f>
        <v>465068.02</v>
      </c>
      <c r="L197" s="18">
        <f t="shared" ref="L197:M197" si="34">L198</f>
        <v>400000</v>
      </c>
      <c r="M197" s="18">
        <f t="shared" si="34"/>
        <v>400000</v>
      </c>
    </row>
    <row r="198" spans="1:13" ht="61.5" customHeight="1" x14ac:dyDescent="0.25">
      <c r="A198" s="34" t="s">
        <v>195</v>
      </c>
      <c r="B198" s="48">
        <v>40401</v>
      </c>
      <c r="C198" s="34" t="s">
        <v>203</v>
      </c>
      <c r="D198" s="48" t="s">
        <v>204</v>
      </c>
      <c r="E198" s="48" t="s">
        <v>197</v>
      </c>
      <c r="F198" s="48" t="s">
        <v>198</v>
      </c>
      <c r="G198" s="100">
        <v>2878.3607999999999</v>
      </c>
      <c r="H198" s="37">
        <v>44531</v>
      </c>
      <c r="I198" s="15">
        <f t="shared" si="30"/>
        <v>2878.3607999999999</v>
      </c>
      <c r="J198" s="15">
        <f t="shared" si="31"/>
        <v>2878.3607999999999</v>
      </c>
      <c r="K198" s="15">
        <v>465068.02</v>
      </c>
      <c r="L198" s="15">
        <v>400000</v>
      </c>
      <c r="M198" s="15">
        <v>400000</v>
      </c>
    </row>
    <row r="199" spans="1:13" ht="70.5" customHeight="1" x14ac:dyDescent="0.25">
      <c r="A199" s="38" t="s">
        <v>195</v>
      </c>
      <c r="B199" s="49">
        <v>40402</v>
      </c>
      <c r="C199" s="38" t="s">
        <v>9</v>
      </c>
      <c r="D199" s="49" t="s">
        <v>206</v>
      </c>
      <c r="E199" s="49" t="s">
        <v>197</v>
      </c>
      <c r="F199" s="49" t="s">
        <v>198</v>
      </c>
      <c r="G199" s="104">
        <f>G200</f>
        <v>104800.2838</v>
      </c>
      <c r="H199" s="43">
        <v>44531</v>
      </c>
      <c r="I199" s="19">
        <f t="shared" si="30"/>
        <v>104800.2838</v>
      </c>
      <c r="J199" s="19">
        <f t="shared" si="31"/>
        <v>104800.2838</v>
      </c>
      <c r="K199" s="97">
        <f>K200</f>
        <v>3560</v>
      </c>
      <c r="L199" s="18">
        <f t="shared" ref="L199:M199" si="35">L200</f>
        <v>3560</v>
      </c>
      <c r="M199" s="18">
        <f t="shared" si="35"/>
        <v>3560</v>
      </c>
    </row>
    <row r="200" spans="1:13" ht="56.25" customHeight="1" x14ac:dyDescent="0.25">
      <c r="A200" s="34" t="s">
        <v>195</v>
      </c>
      <c r="B200" s="48">
        <v>40402</v>
      </c>
      <c r="C200" s="34" t="s">
        <v>203</v>
      </c>
      <c r="D200" s="48" t="s">
        <v>207</v>
      </c>
      <c r="E200" s="48" t="s">
        <v>197</v>
      </c>
      <c r="F200" s="48" t="s">
        <v>198</v>
      </c>
      <c r="G200" s="103">
        <v>104800.2838</v>
      </c>
      <c r="H200" s="37">
        <v>44531</v>
      </c>
      <c r="I200" s="19">
        <f t="shared" si="30"/>
        <v>104800.2838</v>
      </c>
      <c r="J200" s="19">
        <f t="shared" si="31"/>
        <v>104800.2838</v>
      </c>
      <c r="K200" s="15">
        <v>3560</v>
      </c>
      <c r="L200" s="15">
        <v>3560</v>
      </c>
      <c r="M200" s="15">
        <v>3560</v>
      </c>
    </row>
    <row r="201" spans="1:13" ht="54" customHeight="1" x14ac:dyDescent="0.25">
      <c r="A201" s="38" t="s">
        <v>195</v>
      </c>
      <c r="B201" s="49">
        <v>40403</v>
      </c>
      <c r="C201" s="38" t="s">
        <v>9</v>
      </c>
      <c r="D201" s="49" t="s">
        <v>208</v>
      </c>
      <c r="E201" s="38" t="s">
        <v>209</v>
      </c>
      <c r="F201" s="49" t="s">
        <v>33</v>
      </c>
      <c r="G201" s="99">
        <v>1</v>
      </c>
      <c r="H201" s="43">
        <v>44531</v>
      </c>
      <c r="I201" s="19">
        <f t="shared" si="30"/>
        <v>1</v>
      </c>
      <c r="J201" s="19">
        <f t="shared" si="31"/>
        <v>1</v>
      </c>
      <c r="K201" s="97">
        <f>K202</f>
        <v>9705</v>
      </c>
      <c r="L201" s="18">
        <f t="shared" ref="L201:M201" si="36">L202</f>
        <v>10800</v>
      </c>
      <c r="M201" s="18">
        <f t="shared" si="36"/>
        <v>10800</v>
      </c>
    </row>
    <row r="202" spans="1:13" ht="62.25" customHeight="1" x14ac:dyDescent="0.25">
      <c r="A202" s="34" t="s">
        <v>195</v>
      </c>
      <c r="B202" s="48">
        <v>40403</v>
      </c>
      <c r="C202" s="34" t="s">
        <v>203</v>
      </c>
      <c r="D202" s="48" t="s">
        <v>210</v>
      </c>
      <c r="E202" s="34" t="s">
        <v>209</v>
      </c>
      <c r="F202" s="48" t="s">
        <v>33</v>
      </c>
      <c r="G202" s="101">
        <v>1</v>
      </c>
      <c r="H202" s="37">
        <v>44531</v>
      </c>
      <c r="I202" s="19">
        <f t="shared" si="30"/>
        <v>1</v>
      </c>
      <c r="J202" s="19">
        <f t="shared" si="31"/>
        <v>1</v>
      </c>
      <c r="K202" s="15">
        <v>9705</v>
      </c>
      <c r="L202" s="15">
        <v>10800</v>
      </c>
      <c r="M202" s="15">
        <v>10800</v>
      </c>
    </row>
    <row r="203" spans="1:13" ht="90" customHeight="1" x14ac:dyDescent="0.25">
      <c r="A203" s="38" t="s">
        <v>195</v>
      </c>
      <c r="B203" s="49" t="s">
        <v>199</v>
      </c>
      <c r="C203" s="38" t="s">
        <v>9</v>
      </c>
      <c r="D203" s="49" t="s">
        <v>211</v>
      </c>
      <c r="E203" s="49" t="s">
        <v>212</v>
      </c>
      <c r="F203" s="49" t="s">
        <v>213</v>
      </c>
      <c r="G203" s="38">
        <f>G204</f>
        <v>25228</v>
      </c>
      <c r="H203" s="43">
        <v>44531</v>
      </c>
      <c r="I203" s="19">
        <f t="shared" si="30"/>
        <v>25228</v>
      </c>
      <c r="J203" s="19">
        <f t="shared" si="31"/>
        <v>25228</v>
      </c>
      <c r="K203" s="97">
        <f>K204</f>
        <v>118201.25</v>
      </c>
      <c r="L203" s="18">
        <f t="shared" ref="L203:M203" si="37">L204</f>
        <v>133582.1</v>
      </c>
      <c r="M203" s="18">
        <f t="shared" si="37"/>
        <v>127340.4</v>
      </c>
    </row>
    <row r="204" spans="1:13" ht="99" customHeight="1" x14ac:dyDescent="0.25">
      <c r="A204" s="34" t="s">
        <v>195</v>
      </c>
      <c r="B204" s="48" t="s">
        <v>199</v>
      </c>
      <c r="C204" s="34" t="s">
        <v>180</v>
      </c>
      <c r="D204" s="48" t="s">
        <v>214</v>
      </c>
      <c r="E204" s="48" t="s">
        <v>212</v>
      </c>
      <c r="F204" s="48" t="s">
        <v>213</v>
      </c>
      <c r="G204" s="34">
        <v>25228</v>
      </c>
      <c r="H204" s="37">
        <v>44532</v>
      </c>
      <c r="I204" s="19">
        <f t="shared" si="30"/>
        <v>25228</v>
      </c>
      <c r="J204" s="19">
        <f t="shared" si="31"/>
        <v>25228</v>
      </c>
      <c r="K204" s="15">
        <v>118201.25</v>
      </c>
      <c r="L204" s="15">
        <v>133582.1</v>
      </c>
      <c r="M204" s="15">
        <v>127340.4</v>
      </c>
    </row>
    <row r="205" spans="1:13" ht="25.5" x14ac:dyDescent="0.25">
      <c r="A205" s="38" t="s">
        <v>195</v>
      </c>
      <c r="B205" s="49">
        <v>40412</v>
      </c>
      <c r="C205" s="38" t="s">
        <v>9</v>
      </c>
      <c r="D205" s="49" t="s">
        <v>215</v>
      </c>
      <c r="E205" s="49" t="s">
        <v>216</v>
      </c>
      <c r="F205" s="38" t="s">
        <v>217</v>
      </c>
      <c r="G205" s="38">
        <v>3000</v>
      </c>
      <c r="H205" s="43">
        <v>44532</v>
      </c>
      <c r="I205" s="19">
        <f>I206</f>
        <v>0</v>
      </c>
      <c r="J205" s="19">
        <f>J206</f>
        <v>0</v>
      </c>
      <c r="K205" s="97">
        <f>K206</f>
        <v>454</v>
      </c>
      <c r="L205" s="18">
        <f t="shared" ref="L205:M205" si="38">L206</f>
        <v>0</v>
      </c>
      <c r="M205" s="18">
        <f t="shared" si="38"/>
        <v>0</v>
      </c>
    </row>
    <row r="206" spans="1:13" ht="63" customHeight="1" x14ac:dyDescent="0.25">
      <c r="A206" s="34" t="s">
        <v>195</v>
      </c>
      <c r="B206" s="48">
        <v>40412</v>
      </c>
      <c r="C206" s="34" t="s">
        <v>203</v>
      </c>
      <c r="D206" s="48" t="s">
        <v>218</v>
      </c>
      <c r="E206" s="48" t="s">
        <v>216</v>
      </c>
      <c r="F206" s="34" t="s">
        <v>217</v>
      </c>
      <c r="G206" s="34">
        <v>3000</v>
      </c>
      <c r="H206" s="37">
        <v>44532</v>
      </c>
      <c r="I206" s="19">
        <v>0</v>
      </c>
      <c r="J206" s="19">
        <v>0</v>
      </c>
      <c r="K206" s="15">
        <v>454</v>
      </c>
      <c r="L206" s="15">
        <v>0</v>
      </c>
      <c r="M206" s="15">
        <v>0</v>
      </c>
    </row>
    <row r="207" spans="1:13" ht="133.5" customHeight="1" x14ac:dyDescent="0.25">
      <c r="A207" s="38" t="s">
        <v>195</v>
      </c>
      <c r="B207" s="49" t="s">
        <v>200</v>
      </c>
      <c r="C207" s="38" t="s">
        <v>9</v>
      </c>
      <c r="D207" s="49" t="s">
        <v>219</v>
      </c>
      <c r="E207" s="49" t="s">
        <v>205</v>
      </c>
      <c r="F207" s="49" t="s">
        <v>33</v>
      </c>
      <c r="G207" s="38">
        <v>10</v>
      </c>
      <c r="H207" s="43">
        <v>44531</v>
      </c>
      <c r="I207" s="19">
        <f t="shared" si="30"/>
        <v>10</v>
      </c>
      <c r="J207" s="19">
        <f t="shared" si="31"/>
        <v>10</v>
      </c>
      <c r="K207" s="97">
        <f>K208</f>
        <v>100000</v>
      </c>
      <c r="L207" s="18">
        <f t="shared" ref="L207:M207" si="39">L208</f>
        <v>250000</v>
      </c>
      <c r="M207" s="18">
        <f t="shared" si="39"/>
        <v>250000</v>
      </c>
    </row>
    <row r="208" spans="1:13" ht="93.75" customHeight="1" x14ac:dyDescent="0.25">
      <c r="A208" s="34" t="s">
        <v>195</v>
      </c>
      <c r="B208" s="48" t="s">
        <v>200</v>
      </c>
      <c r="C208" s="34" t="s">
        <v>180</v>
      </c>
      <c r="D208" s="48" t="s">
        <v>220</v>
      </c>
      <c r="E208" s="48" t="s">
        <v>205</v>
      </c>
      <c r="F208" s="48" t="s">
        <v>33</v>
      </c>
      <c r="G208" s="34">
        <v>10</v>
      </c>
      <c r="H208" s="37">
        <v>44531</v>
      </c>
      <c r="I208" s="19">
        <f t="shared" si="30"/>
        <v>10</v>
      </c>
      <c r="J208" s="19">
        <f t="shared" si="31"/>
        <v>10</v>
      </c>
      <c r="K208" s="15">
        <v>100000</v>
      </c>
      <c r="L208" s="15">
        <v>250000</v>
      </c>
      <c r="M208" s="15">
        <v>250000</v>
      </c>
    </row>
    <row r="209" spans="1:13" ht="39" customHeight="1" x14ac:dyDescent="0.25">
      <c r="A209" s="38" t="s">
        <v>195</v>
      </c>
      <c r="B209" s="49">
        <v>40429</v>
      </c>
      <c r="C209" s="38" t="s">
        <v>9</v>
      </c>
      <c r="D209" s="49" t="s">
        <v>38</v>
      </c>
      <c r="E209" s="38" t="s">
        <v>39</v>
      </c>
      <c r="F209" s="38" t="s">
        <v>33</v>
      </c>
      <c r="G209" s="64"/>
      <c r="H209" s="43">
        <v>44531</v>
      </c>
      <c r="I209" s="19">
        <f t="shared" si="30"/>
        <v>0</v>
      </c>
      <c r="J209" s="19">
        <f t="shared" si="31"/>
        <v>0</v>
      </c>
      <c r="K209" s="97">
        <f>K210</f>
        <v>2193.56</v>
      </c>
      <c r="L209" s="18">
        <f t="shared" ref="L209:M209" si="40">L210</f>
        <v>0</v>
      </c>
      <c r="M209" s="18">
        <f t="shared" si="40"/>
        <v>0</v>
      </c>
    </row>
    <row r="210" spans="1:13" ht="72.75" customHeight="1" x14ac:dyDescent="0.25">
      <c r="A210" s="34" t="s">
        <v>195</v>
      </c>
      <c r="B210" s="48">
        <v>40429</v>
      </c>
      <c r="C210" s="34" t="s">
        <v>203</v>
      </c>
      <c r="D210" s="48" t="s">
        <v>221</v>
      </c>
      <c r="E210" s="34" t="s">
        <v>222</v>
      </c>
      <c r="F210" s="34" t="s">
        <v>33</v>
      </c>
      <c r="G210" s="34">
        <v>1</v>
      </c>
      <c r="H210" s="37">
        <v>44531</v>
      </c>
      <c r="I210" s="19">
        <f t="shared" si="30"/>
        <v>1</v>
      </c>
      <c r="J210" s="19">
        <f t="shared" si="31"/>
        <v>1</v>
      </c>
      <c r="K210" s="15">
        <v>2193.56</v>
      </c>
      <c r="L210" s="15">
        <v>0</v>
      </c>
      <c r="M210" s="15">
        <v>0</v>
      </c>
    </row>
    <row r="211" spans="1:13" ht="82.5" customHeight="1" x14ac:dyDescent="0.25">
      <c r="A211" s="34" t="s">
        <v>195</v>
      </c>
      <c r="B211" s="48">
        <v>60110</v>
      </c>
      <c r="C211" s="38" t="s">
        <v>9</v>
      </c>
      <c r="D211" s="49" t="s">
        <v>335</v>
      </c>
      <c r="E211" s="105"/>
      <c r="F211" s="38" t="s">
        <v>33</v>
      </c>
      <c r="G211" s="105"/>
      <c r="H211" s="43">
        <v>44531</v>
      </c>
      <c r="I211" s="105"/>
      <c r="J211" s="105"/>
      <c r="K211" s="107">
        <f>K212</f>
        <v>12109.06</v>
      </c>
      <c r="L211" s="106">
        <f t="shared" ref="L211:M211" si="41">L212</f>
        <v>0</v>
      </c>
      <c r="M211" s="106">
        <f t="shared" si="41"/>
        <v>0</v>
      </c>
    </row>
    <row r="212" spans="1:13" ht="122.25" customHeight="1" x14ac:dyDescent="0.25">
      <c r="A212" s="34" t="s">
        <v>195</v>
      </c>
      <c r="B212" s="48">
        <v>60110</v>
      </c>
      <c r="C212" s="34" t="s">
        <v>180</v>
      </c>
      <c r="D212" s="48" t="s">
        <v>333</v>
      </c>
      <c r="E212" s="105"/>
      <c r="F212" s="34" t="s">
        <v>33</v>
      </c>
      <c r="G212" s="105"/>
      <c r="H212" s="37">
        <v>44531</v>
      </c>
      <c r="I212" s="105"/>
      <c r="J212" s="105"/>
      <c r="K212" s="15">
        <v>12109.06</v>
      </c>
      <c r="L212" s="15">
        <v>0</v>
      </c>
      <c r="M212" s="15">
        <v>0</v>
      </c>
    </row>
  </sheetData>
  <mergeCells count="19">
    <mergeCell ref="N139:O139"/>
    <mergeCell ref="N140:O140"/>
    <mergeCell ref="O153:Q153"/>
    <mergeCell ref="L5:L7"/>
    <mergeCell ref="M5:M7"/>
    <mergeCell ref="G6:H6"/>
    <mergeCell ref="I6:I7"/>
    <mergeCell ref="J6:J7"/>
    <mergeCell ref="N66:P66"/>
    <mergeCell ref="A4:A7"/>
    <mergeCell ref="B4:B7"/>
    <mergeCell ref="C4:C7"/>
    <mergeCell ref="D4:D7"/>
    <mergeCell ref="E4:J4"/>
    <mergeCell ref="K4:M4"/>
    <mergeCell ref="E5:E7"/>
    <mergeCell ref="F5:F7"/>
    <mergeCell ref="G5:J5"/>
    <mergeCell ref="K5:K7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План для печати</vt:lpstr>
      <vt:lpstr>Для отчета(исключ объекты)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Голицына Маргарита Женисовна</dc:creator>
  <cp:lastModifiedBy>Голицына Маргарита  Женисовна</cp:lastModifiedBy>
  <cp:lastPrinted>2021-12-27T14:07:29Z</cp:lastPrinted>
  <dcterms:created xsi:type="dcterms:W3CDTF">2015-06-05T18:19:34Z</dcterms:created>
  <dcterms:modified xsi:type="dcterms:W3CDTF">2021-12-27T14:48:21Z</dcterms:modified>
</cp:coreProperties>
</file>